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№4" sheetId="1" r:id="rId1"/>
  </sheets>
  <definedNames>
    <definedName name="_xlnm._FilterDatabase" localSheetId="0" hidden="1">'Приложение №4'!$C$8:$K$8</definedName>
    <definedName name="Print_Titles" localSheetId="0">'Приложение №4'!$6:$7</definedName>
    <definedName name="_xlnm.Print_Titles" localSheetId="0">'Приложение №4'!$6:$7</definedName>
    <definedName name="_xlnm.Print_Area" localSheetId="0">'Приложение №4'!$A$1:$K$72</definedName>
  </definedNames>
  <calcPr calcId="162913" refMode="R1C1"/>
</workbook>
</file>

<file path=xl/calcChain.xml><?xml version="1.0" encoding="utf-8"?>
<calcChain xmlns="http://schemas.openxmlformats.org/spreadsheetml/2006/main">
  <c r="G72" i="1" l="1"/>
  <c r="K65" i="1"/>
  <c r="J65" i="1"/>
  <c r="K64" i="1"/>
  <c r="J64" i="1"/>
  <c r="I63" i="1"/>
  <c r="H63" i="1"/>
  <c r="G63" i="1"/>
  <c r="K63" i="1" s="1"/>
  <c r="F63" i="1"/>
  <c r="E63" i="1"/>
  <c r="J63" i="1" s="1"/>
  <c r="K62" i="1"/>
  <c r="J62" i="1"/>
  <c r="I61" i="1"/>
  <c r="H61" i="1"/>
  <c r="H66" i="1" s="1"/>
  <c r="G61" i="1"/>
  <c r="F61" i="1"/>
  <c r="K61" i="1" s="1"/>
  <c r="E61" i="1"/>
  <c r="J61" i="1" s="1"/>
  <c r="K60" i="1"/>
  <c r="J60" i="1"/>
  <c r="I59" i="1"/>
  <c r="H59" i="1"/>
  <c r="G59" i="1"/>
  <c r="F59" i="1"/>
  <c r="K59" i="1" s="1"/>
  <c r="E59" i="1"/>
  <c r="J59" i="1" s="1"/>
  <c r="K58" i="1"/>
  <c r="J58" i="1"/>
  <c r="K57" i="1"/>
  <c r="J57" i="1"/>
  <c r="K56" i="1"/>
  <c r="J56" i="1"/>
  <c r="K55" i="1"/>
  <c r="J55" i="1"/>
  <c r="I54" i="1"/>
  <c r="H54" i="1"/>
  <c r="G54" i="1"/>
  <c r="F54" i="1"/>
  <c r="K54" i="1" s="1"/>
  <c r="E54" i="1"/>
  <c r="J54" i="1" s="1"/>
  <c r="K53" i="1"/>
  <c r="J53" i="1"/>
  <c r="K52" i="1"/>
  <c r="J52" i="1"/>
  <c r="K51" i="1"/>
  <c r="J51" i="1"/>
  <c r="K50" i="1"/>
  <c r="J50" i="1"/>
  <c r="I49" i="1"/>
  <c r="H49" i="1"/>
  <c r="G49" i="1"/>
  <c r="K49" i="1" s="1"/>
  <c r="F49" i="1"/>
  <c r="E49" i="1"/>
  <c r="J49" i="1" s="1"/>
  <c r="K48" i="1"/>
  <c r="K47" i="1" s="1"/>
  <c r="J48" i="1"/>
  <c r="J47" i="1" s="1"/>
  <c r="I47" i="1"/>
  <c r="H47" i="1"/>
  <c r="G47" i="1"/>
  <c r="F47" i="1"/>
  <c r="E47" i="1"/>
  <c r="K46" i="1"/>
  <c r="J46" i="1"/>
  <c r="K45" i="1"/>
  <c r="J45" i="1"/>
  <c r="K44" i="1"/>
  <c r="I44" i="1"/>
  <c r="H44" i="1"/>
  <c r="G44" i="1"/>
  <c r="F44" i="1"/>
  <c r="E44" i="1"/>
  <c r="J44" i="1" s="1"/>
  <c r="K43" i="1"/>
  <c r="J43" i="1"/>
  <c r="K42" i="1"/>
  <c r="J42" i="1"/>
  <c r="K41" i="1"/>
  <c r="J41" i="1"/>
  <c r="K40" i="1"/>
  <c r="J40" i="1"/>
  <c r="K39" i="1"/>
  <c r="J39" i="1"/>
  <c r="I38" i="1"/>
  <c r="H38" i="1"/>
  <c r="H72" i="1" s="1"/>
  <c r="G38" i="1"/>
  <c r="F38" i="1"/>
  <c r="K38" i="1" s="1"/>
  <c r="E38" i="1"/>
  <c r="J38" i="1" s="1"/>
  <c r="K37" i="1"/>
  <c r="J37" i="1"/>
  <c r="I36" i="1"/>
  <c r="H36" i="1"/>
  <c r="G36" i="1"/>
  <c r="F36" i="1"/>
  <c r="K36" i="1" s="1"/>
  <c r="E36" i="1"/>
  <c r="J36" i="1" s="1"/>
  <c r="K35" i="1"/>
  <c r="J35" i="1"/>
  <c r="K34" i="1"/>
  <c r="J34" i="1"/>
  <c r="K33" i="1"/>
  <c r="J33" i="1"/>
  <c r="K32" i="1"/>
  <c r="J32" i="1"/>
  <c r="I31" i="1"/>
  <c r="H31" i="1"/>
  <c r="G31" i="1"/>
  <c r="F31" i="1"/>
  <c r="K31" i="1" s="1"/>
  <c r="E31" i="1"/>
  <c r="J31" i="1" s="1"/>
  <c r="K30" i="1"/>
  <c r="J30" i="1"/>
  <c r="K29" i="1"/>
  <c r="J29" i="1"/>
  <c r="K28" i="1"/>
  <c r="J28" i="1"/>
  <c r="K27" i="1"/>
  <c r="J27" i="1"/>
  <c r="K26" i="1"/>
  <c r="J26" i="1"/>
  <c r="K25" i="1"/>
  <c r="J25" i="1"/>
  <c r="I24" i="1"/>
  <c r="H24" i="1"/>
  <c r="G24" i="1"/>
  <c r="K24" i="1" s="1"/>
  <c r="F24" i="1"/>
  <c r="E24" i="1"/>
  <c r="J24" i="1" s="1"/>
  <c r="K23" i="1"/>
  <c r="J23" i="1"/>
  <c r="K22" i="1"/>
  <c r="J22" i="1"/>
  <c r="K21" i="1"/>
  <c r="J21" i="1"/>
  <c r="K20" i="1"/>
  <c r="J20" i="1"/>
  <c r="J19" i="1"/>
  <c r="I19" i="1"/>
  <c r="H19" i="1"/>
  <c r="G19" i="1"/>
  <c r="F19" i="1"/>
  <c r="K19" i="1" s="1"/>
  <c r="E19" i="1"/>
  <c r="K18" i="1"/>
  <c r="J18" i="1"/>
  <c r="I17" i="1"/>
  <c r="H17" i="1"/>
  <c r="G17" i="1"/>
  <c r="K17" i="1" s="1"/>
  <c r="F17" i="1"/>
  <c r="E17" i="1"/>
  <c r="J17" i="1" s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J8" i="1"/>
  <c r="I8" i="1"/>
  <c r="H8" i="1"/>
  <c r="G8" i="1"/>
  <c r="F8" i="1"/>
  <c r="F66" i="1" s="1"/>
  <c r="E8" i="1"/>
  <c r="E66" i="1" s="1"/>
  <c r="I72" i="1" l="1"/>
  <c r="I66" i="1"/>
  <c r="G66" i="1"/>
  <c r="K8" i="1"/>
  <c r="K66" i="1" l="1"/>
  <c r="J66" i="1"/>
</calcChain>
</file>

<file path=xl/sharedStrings.xml><?xml version="1.0" encoding="utf-8"?>
<sst xmlns="http://schemas.openxmlformats.org/spreadsheetml/2006/main" count="97" uniqueCount="86">
  <si>
    <t>(рублей)</t>
  </si>
  <si>
    <t xml:space="preserve">Наименование </t>
  </si>
  <si>
    <t>Раздел</t>
  </si>
  <si>
    <t>Подраздел</t>
  </si>
  <si>
    <t>2024 год        (отчет)</t>
  </si>
  <si>
    <t xml:space="preserve"> 2025 год    (оценка ожидаемого исполнения 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</si>
  <si>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</si>
  <si>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</si>
  <si>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</si>
  <si>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</si>
  <si>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</si>
  <si>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</si>
  <si>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</si>
  <si>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</si>
  <si>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</si>
  <si>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</si>
  <si>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</si>
  <si>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</si>
  <si>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</si>
  <si>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</si>
  <si>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</si>
  <si>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</si>
  <si>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</si>
  <si>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</si>
  <si>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</si>
  <si>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</si>
  <si>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</si>
  <si>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</si>
  <si>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</si>
  <si>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</si>
  <si>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</si>
  <si>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</si>
  <si>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</si>
  <si>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</si>
  <si>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</si>
  <si>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</si>
  <si>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</si>
  <si>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</si>
  <si>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</si>
  <si>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</si>
  <si>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</si>
  <si>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</si>
  <si>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</si>
  <si>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</si>
  <si>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</si>
  <si>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</si>
  <si>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</si>
  <si>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</si>
  <si>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</si>
  <si>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</si>
  <si>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</si>
  <si>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</si>
  <si>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</si>
  <si>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00</t>
  </si>
  <si>
    <t>Физическая культура</t>
  </si>
  <si>
    <t>11</t>
  </si>
  <si>
    <t>01</t>
  </si>
  <si>
    <t>Массовый спорт</t>
  </si>
  <si>
    <t>02</t>
  </si>
  <si>
    <t>Спорт высших достижений</t>
  </si>
  <si>
    <t>03</t>
  </si>
  <si>
    <t>Другие вопросы в области физической культуры и спорта</t>
  </si>
  <si>
    <t>05</t>
  </si>
  <si>
    <t>Средства массовой информации</t>
  </si>
  <si>
    <t>Периодическая печать и издательства</t>
  </si>
  <si>
    <t>12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</si>
  <si>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</si>
  <si>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</si>
  <si>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</si>
  <si>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</si>
  <si>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</si>
  <si>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                                                    </t>
  </si>
  <si>
    <t>Прочие межбюджетные трансферты общего характера</t>
  </si>
  <si>
    <t>14</t>
  </si>
  <si>
    <t>Всего</t>
  </si>
  <si>
    <t>_______________________</t>
  </si>
  <si>
    <t>СПРАВОЧНО: Расходы бюджета Белоярского района на социальную сферу</t>
  </si>
  <si>
    <t>2017 год</t>
  </si>
  <si>
    <t>2018 год</t>
  </si>
  <si>
    <t>2019 год</t>
  </si>
  <si>
    <t xml:space="preserve"> 2026 год   
 (проект)</t>
  </si>
  <si>
    <t xml:space="preserve"> 2027 год    (проект)</t>
  </si>
  <si>
    <t xml:space="preserve"> 2028 год    
(проект)</t>
  </si>
  <si>
    <t>Отклонение 
2026 года от исполнения 
2024 года</t>
  </si>
  <si>
    <t>Отклонение
 2026 года от ожидаемого исполнения
 2025 года</t>
  </si>
  <si>
    <t>Сведения о расходах бюджета Белоярского района по разделам и подразделам классификации расходов 
на 2026 год и плановый период 2027 и 2028 годов в сравнении с ожидаемым исполнением за 2025 год и отчетом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</si>
</sst>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,##0.00_ ;\-#,##0.00\ "/>
    <numFmt numFmtId="166" formatCode="#,##0.0"/>
  </numFmts>
  <fonts count="16" x14ac:knownFonts="1">
    <font>
      <sz val="11"/>
      <color theme="1"/>
      <name val="Calibri"/>
      <scheme val="minor"/>
    </font>
    <font>
      <sz val="10"/>
      <name val="Arial"/>
    </font>
    <font>
      <sz val="10"/>
      <color theme="1"/>
      <name val="Arial"/>
    </font>
    <font>
      <sz val="10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b/>
      <sz val="14"/>
      <name val="Times New Roman"/>
    </font>
    <font>
      <b/>
      <sz val="12"/>
      <name val="Times New Roman"/>
    </font>
    <font>
      <b/>
      <sz val="12"/>
      <color theme="1"/>
      <name val="Times New Roman"/>
    </font>
    <font>
      <b/>
      <sz val="11"/>
      <color theme="1"/>
      <name val="Times New Roman"/>
    </font>
    <font>
      <b/>
      <sz val="10"/>
      <name val="Arial"/>
    </font>
    <font>
      <b/>
      <sz val="12"/>
      <color indexed="64"/>
      <name val="Times New Roman"/>
    </font>
    <font>
      <sz val="16"/>
      <name val="Times New Roman"/>
    </font>
    <font>
      <sz val="16"/>
      <color theme="1"/>
      <name val="Times New Roman"/>
    </font>
    <font>
      <sz val="14"/>
      <color theme="1"/>
      <name val="Times New Roman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26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10" fillId="0" borderId="0" xfId="1" applyFont="1"/>
    <xf numFmtId="165" fontId="11" fillId="0" borderId="2" xfId="0" applyNumberFormat="1" applyFont="1" applyBorder="1" applyAlignment="1">
      <alignment horizontal="center" vertical="center"/>
    </xf>
    <xf numFmtId="4" fontId="2" fillId="0" borderId="0" xfId="1" applyNumberFormat="1" applyFont="1"/>
    <xf numFmtId="0" fontId="12" fillId="0" borderId="0" xfId="1" applyFont="1" applyAlignment="1">
      <alignment vertical="top" wrapText="1"/>
    </xf>
    <xf numFmtId="0" fontId="12" fillId="0" borderId="0" xfId="1" applyFont="1"/>
    <xf numFmtId="0" fontId="13" fillId="0" borderId="0" xfId="1" applyFo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vertical="top" wrapText="1"/>
    </xf>
    <xf numFmtId="0" fontId="15" fillId="0" borderId="0" xfId="1" applyFont="1"/>
    <xf numFmtId="0" fontId="14" fillId="0" borderId="0" xfId="1" applyFont="1"/>
    <xf numFmtId="166" fontId="8" fillId="0" borderId="0" xfId="1" applyNumberFormat="1" applyFont="1" applyAlignment="1">
      <alignment horizontal="center" vertical="center"/>
    </xf>
    <xf numFmtId="0" fontId="7" fillId="0" borderId="2" xfId="1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>
      <alignment horizontal="center" vertical="center" textRotation="90" wrapText="1"/>
    </xf>
    <xf numFmtId="0" fontId="7" fillId="3" borderId="2" xfId="3" applyFont="1" applyFill="1" applyBorder="1" applyAlignment="1" applyProtection="1">
      <alignment horizontal="center" vertical="center" wrapText="1"/>
      <protection hidden="1"/>
    </xf>
    <xf numFmtId="0" fontId="7" fillId="0" borderId="2" xfId="3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2" applyFont="1" applyBorder="1" applyAlignment="1" applyProtection="1">
      <alignment horizontal="center" vertical="center" wrapText="1"/>
      <protection hidden="1"/>
    </xf>
    <xf numFmtId="0" fontId="7" fillId="0" borderId="2" xfId="2" applyFont="1" applyBorder="1" applyAlignment="1" applyProtection="1">
      <alignment horizontal="center" vertical="center"/>
      <protection hidden="1"/>
    </xf>
    <xf numFmtId="0" fontId="9" fillId="0" borderId="2" xfId="1" applyFont="1" applyBorder="1" applyAlignment="1">
      <alignment horizontal="center" vertical="center"/>
    </xf>
    <xf numFmtId="164" fontId="7" fillId="0" borderId="2" xfId="1" applyNumberFormat="1" applyFont="1" applyBorder="1" applyAlignment="1" applyProtection="1">
      <alignment horizontal="center" vertical="center"/>
      <protection hidden="1"/>
    </xf>
    <xf numFmtId="164" fontId="7" fillId="0" borderId="2" xfId="1" applyNumberFormat="1" applyFont="1" applyBorder="1" applyAlignment="1" applyProtection="1">
      <alignment horizontal="center" vertical="center" wrapText="1"/>
      <protection hidden="1"/>
    </xf>
    <xf numFmtId="4" fontId="7" fillId="3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4" borderId="2" xfId="1" applyNumberFormat="1" applyFont="1" applyFill="1" applyBorder="1" applyAlignment="1" applyProtection="1">
      <alignment horizontal="center" vertical="center"/>
      <protection hidden="1"/>
    </xf>
    <xf numFmtId="4" fontId="8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 applyProtection="1">
      <alignment horizontal="left" vertical="top" wrapText="1"/>
      <protection hidden="1"/>
    </xf>
    <xf numFmtId="0" fontId="4" fillId="0" borderId="2" xfId="1" applyFont="1" applyBorder="1" applyAlignment="1" applyProtection="1">
      <alignment vertical="top" wrapText="1"/>
      <protection hidden="1"/>
    </xf>
    <xf numFmtId="164" fontId="4" fillId="0" borderId="2" xfId="1" applyNumberFormat="1" applyFont="1" applyBorder="1" applyAlignment="1" applyProtection="1">
      <alignment horizontal="center" vertical="center"/>
      <protection hidden="1"/>
    </xf>
    <xf numFmtId="164" fontId="4" fillId="0" borderId="2" xfId="1" applyNumberFormat="1" applyFont="1" applyBorder="1" applyAlignment="1" applyProtection="1">
      <alignment horizontal="center" vertical="center" wrapText="1"/>
      <protection hidden="1"/>
    </xf>
    <xf numFmtId="4" fontId="4" fillId="3" borderId="2" xfId="0" applyNumberFormat="1" applyFont="1" applyFill="1" applyBorder="1" applyAlignment="1">
      <alignment horizontal="center" vertical="center"/>
    </xf>
    <xf numFmtId="4" fontId="4" fillId="0" borderId="2" xfId="2" applyNumberFormat="1" applyFont="1" applyBorder="1" applyAlignment="1" applyProtection="1">
      <alignment horizontal="center" vertical="center" wrapText="1"/>
      <protection hidden="1"/>
    </xf>
    <xf numFmtId="4" fontId="4" fillId="4" borderId="2" xfId="1" applyNumberFormat="1" applyFont="1" applyFill="1" applyBorder="1" applyAlignment="1" applyProtection="1">
      <alignment horizontal="center" vertical="center"/>
      <protection hidden="1"/>
    </xf>
    <xf numFmtId="4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7" fillId="0" borderId="2" xfId="1" applyFont="1" applyBorder="1" applyAlignment="1" applyProtection="1">
      <alignment horizontal="left" vertical="top" wrapText="1"/>
      <protection hidden="1"/>
    </xf>
    <xf numFmtId="0" fontId="7" fillId="0" borderId="2" xfId="1" applyFont="1" applyBorder="1" applyAlignment="1" applyProtection="1">
      <alignment vertical="top" wrapText="1"/>
      <protection hidden="1"/>
    </xf>
    <xf numFmtId="0" fontId="4" fillId="0" borderId="2" xfId="1" applyFont="1" applyBorder="1" applyAlignment="1" applyProtection="1">
      <alignment horizontal="left" vertical="center" wrapText="1"/>
      <protection hidden="1"/>
    </xf>
    <xf numFmtId="0" fontId="4" fillId="2" borderId="2" xfId="1" applyFont="1" applyFill="1" applyBorder="1" applyAlignment="1" applyProtection="1">
      <alignment horizontal="left" vertical="top" wrapText="1"/>
      <protection hidden="1"/>
    </xf>
    <xf numFmtId="0" fontId="4" fillId="2" borderId="2" xfId="1" applyFont="1" applyFill="1" applyBorder="1" applyAlignment="1" applyProtection="1">
      <alignment vertical="top" wrapText="1"/>
      <protection hidden="1"/>
    </xf>
    <xf numFmtId="164" fontId="4" fillId="2" borderId="2" xfId="1" applyNumberFormat="1" applyFont="1" applyFill="1" applyBorder="1" applyAlignment="1" applyProtection="1">
      <alignment horizontal="center" vertical="center"/>
      <protection hidden="1"/>
    </xf>
    <xf numFmtId="164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Border="1"/>
    <xf numFmtId="0" fontId="7" fillId="0" borderId="2" xfId="1" applyFont="1" applyBorder="1" applyAlignment="1" applyProtection="1">
      <alignment horizontal="left" vertical="top"/>
      <protection hidden="1"/>
    </xf>
    <xf numFmtId="0" fontId="7" fillId="0" borderId="2" xfId="1" applyFont="1" applyBorder="1" applyAlignment="1" applyProtection="1">
      <alignment vertical="top"/>
      <protection hidden="1"/>
    </xf>
    <xf numFmtId="49" fontId="7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Font="1" applyBorder="1" applyAlignment="1" applyProtection="1">
      <alignment horizontal="left" vertical="top"/>
      <protection hidden="1"/>
    </xf>
    <xf numFmtId="0" fontId="4" fillId="0" borderId="2" xfId="1" applyFont="1" applyBorder="1" applyAlignment="1" applyProtection="1">
      <alignment vertical="top"/>
      <protection hidden="1"/>
    </xf>
    <xf numFmtId="49" fontId="4" fillId="0" borderId="2" xfId="1" applyNumberFormat="1" applyFont="1" applyBorder="1" applyAlignment="1" applyProtection="1">
      <alignment horizontal="center" vertical="center"/>
      <protection hidden="1"/>
    </xf>
    <xf numFmtId="4" fontId="4" fillId="0" borderId="2" xfId="2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Alignment="1" applyProtection="1">
      <alignment horizontal="left" vertical="center"/>
      <protection hidden="1"/>
    </xf>
    <xf numFmtId="0" fontId="7" fillId="0" borderId="2" xfId="1" applyFont="1" applyBorder="1" applyAlignment="1" applyProtection="1">
      <alignment vertical="center"/>
      <protection hidden="1"/>
    </xf>
    <xf numFmtId="0" fontId="8" fillId="0" borderId="2" xfId="0" applyFont="1" applyBorder="1" applyAlignment="1">
      <alignment vertical="top" wrapText="1"/>
    </xf>
    <xf numFmtId="0" fontId="7" fillId="0" borderId="2" xfId="1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>
      <alignment horizontal="left" vertical="top" wrapText="1"/>
    </xf>
    <xf numFmtId="0" fontId="7" fillId="0" borderId="2" xfId="1" applyFont="1" applyBorder="1" applyProtection="1">
      <protection hidden="1"/>
    </xf>
    <xf numFmtId="0" fontId="4" fillId="0" borderId="2" xfId="1" applyFont="1" applyBorder="1" applyProtection="1">
      <protection hidden="1"/>
    </xf>
    <xf numFmtId="49" fontId="7" fillId="0" borderId="2" xfId="1" applyNumberFormat="1" applyFont="1" applyBorder="1" applyProtection="1">
      <protection hidden="1"/>
    </xf>
    <xf numFmtId="4" fontId="7" fillId="0" borderId="2" xfId="2" applyNumberFormat="1" applyFont="1" applyBorder="1" applyAlignment="1" applyProtection="1">
      <alignment horizontal="center" vertical="center"/>
      <protection hidden="1"/>
    </xf>
    <xf numFmtId="4" fontId="3" fillId="0" borderId="0" xfId="1" applyNumberFormat="1" applyFont="1" applyAlignment="1">
      <alignment horizontal="center" vertical="center"/>
    </xf>
    <xf numFmtId="0" fontId="7" fillId="0" borderId="2" xfId="1" applyFont="1" applyBorder="1" applyAlignment="1" applyProtection="1">
      <alignment horizontal="left" vertical="top" wrapText="1"/>
      <protection hidden="1"/>
    </xf>
    <xf numFmtId="0" fontId="1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center" vertical="center"/>
    </xf>
    <xf numFmtId="0" fontId="6" fillId="2" borderId="0" xfId="1" applyFont="1" applyFill="1" applyAlignment="1" applyProtection="1">
      <alignment horizontal="center" vertical="top" wrapText="1" shrinkToFit="1"/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showGridLines="0" tabSelected="1" view="pageBreakPreview" zoomScale="112" zoomScaleNormal="100" zoomScaleSheetLayoutView="112" workbookViewId="0">
      <selection activeCell="O6" sqref="O6"/>
    </sheetView>
  </sheetViews>
  <sheetFormatPr defaultRowHeight="12.75" x14ac:dyDescent="0.2"/>
  <cols>
    <col min="1" max="1" width="46" style="1" customWidth="1"/>
    <col min="2" max="2" width="0" style="1" hidden="1" customWidth="1"/>
    <col min="3" max="3" width="5.42578125" style="1" customWidth="1"/>
    <col min="4" max="4" width="7.5703125" style="1" customWidth="1"/>
    <col min="5" max="5" width="20.42578125" style="2" customWidth="1"/>
    <col min="6" max="6" width="18.85546875" style="2" customWidth="1"/>
    <col min="7" max="7" width="18.42578125" style="2" customWidth="1"/>
    <col min="8" max="8" width="18.7109375" style="2" customWidth="1"/>
    <col min="9" max="9" width="20" style="2" customWidth="1"/>
    <col min="10" max="10" width="21.140625" style="3" customWidth="1"/>
    <col min="11" max="11" width="19.42578125" style="3" customWidth="1"/>
    <col min="12" max="255" width="9.140625" style="1"/>
    <col min="256" max="256" width="48.42578125" style="1" customWidth="1"/>
    <col min="257" max="257" width="0" style="1" hidden="1" customWidth="1"/>
    <col min="258" max="258" width="5.42578125" style="1" customWidth="1"/>
    <col min="259" max="259" width="5.28515625" style="1" customWidth="1"/>
    <col min="260" max="260" width="13.7109375" style="1" customWidth="1"/>
    <col min="261" max="261" width="10.85546875" style="1" customWidth="1"/>
    <col min="262" max="262" width="13.42578125" style="1" customWidth="1"/>
    <col min="263" max="263" width="12.5703125" style="1" customWidth="1"/>
    <col min="264" max="264" width="13.7109375" style="1" customWidth="1"/>
    <col min="265" max="265" width="12.28515625" style="1" customWidth="1"/>
    <col min="266" max="511" width="9.140625" style="1"/>
    <col min="512" max="512" width="48.42578125" style="1" customWidth="1"/>
    <col min="513" max="513" width="0" style="1" hidden="1" customWidth="1"/>
    <col min="514" max="514" width="5.42578125" style="1" customWidth="1"/>
    <col min="515" max="515" width="5.28515625" style="1" customWidth="1"/>
    <col min="516" max="516" width="13.7109375" style="1" customWidth="1"/>
    <col min="517" max="517" width="10.85546875" style="1" customWidth="1"/>
    <col min="518" max="518" width="13.42578125" style="1" customWidth="1"/>
    <col min="519" max="519" width="12.5703125" style="1" customWidth="1"/>
    <col min="520" max="520" width="13.7109375" style="1" customWidth="1"/>
    <col min="521" max="521" width="12.28515625" style="1" customWidth="1"/>
    <col min="522" max="767" width="9.140625" style="1"/>
    <col min="768" max="768" width="48.42578125" style="1" customWidth="1"/>
    <col min="769" max="769" width="0" style="1" hidden="1" customWidth="1"/>
    <col min="770" max="770" width="5.42578125" style="1" customWidth="1"/>
    <col min="771" max="771" width="5.28515625" style="1" customWidth="1"/>
    <col min="772" max="772" width="13.7109375" style="1" customWidth="1"/>
    <col min="773" max="773" width="10.85546875" style="1" customWidth="1"/>
    <col min="774" max="774" width="13.42578125" style="1" customWidth="1"/>
    <col min="775" max="775" width="12.5703125" style="1" customWidth="1"/>
    <col min="776" max="776" width="13.7109375" style="1" customWidth="1"/>
    <col min="777" max="777" width="12.28515625" style="1" customWidth="1"/>
    <col min="778" max="1023" width="9.140625" style="1"/>
    <col min="1024" max="1024" width="48.42578125" style="1" customWidth="1"/>
    <col min="1025" max="1025" width="0" style="1" hidden="1" customWidth="1"/>
    <col min="1026" max="1026" width="5.42578125" style="1" customWidth="1"/>
    <col min="1027" max="1027" width="5.28515625" style="1" customWidth="1"/>
    <col min="1028" max="1028" width="13.7109375" style="1" customWidth="1"/>
    <col min="1029" max="1029" width="10.85546875" style="1" customWidth="1"/>
    <col min="1030" max="1030" width="13.42578125" style="1" customWidth="1"/>
    <col min="1031" max="1031" width="12.5703125" style="1" customWidth="1"/>
    <col min="1032" max="1032" width="13.7109375" style="1" customWidth="1"/>
    <col min="1033" max="1033" width="12.28515625" style="1" customWidth="1"/>
    <col min="1034" max="1279" width="9.140625" style="1"/>
    <col min="1280" max="1280" width="48.42578125" style="1" customWidth="1"/>
    <col min="1281" max="1281" width="0" style="1" hidden="1" customWidth="1"/>
    <col min="1282" max="1282" width="5.42578125" style="1" customWidth="1"/>
    <col min="1283" max="1283" width="5.28515625" style="1" customWidth="1"/>
    <col min="1284" max="1284" width="13.7109375" style="1" customWidth="1"/>
    <col min="1285" max="1285" width="10.85546875" style="1" customWidth="1"/>
    <col min="1286" max="1286" width="13.42578125" style="1" customWidth="1"/>
    <col min="1287" max="1287" width="12.5703125" style="1" customWidth="1"/>
    <col min="1288" max="1288" width="13.7109375" style="1" customWidth="1"/>
    <col min="1289" max="1289" width="12.28515625" style="1" customWidth="1"/>
    <col min="1290" max="1535" width="9.140625" style="1"/>
    <col min="1536" max="1536" width="48.42578125" style="1" customWidth="1"/>
    <col min="1537" max="1537" width="0" style="1" hidden="1" customWidth="1"/>
    <col min="1538" max="1538" width="5.42578125" style="1" customWidth="1"/>
    <col min="1539" max="1539" width="5.28515625" style="1" customWidth="1"/>
    <col min="1540" max="1540" width="13.7109375" style="1" customWidth="1"/>
    <col min="1541" max="1541" width="10.85546875" style="1" customWidth="1"/>
    <col min="1542" max="1542" width="13.42578125" style="1" customWidth="1"/>
    <col min="1543" max="1543" width="12.5703125" style="1" customWidth="1"/>
    <col min="1544" max="1544" width="13.7109375" style="1" customWidth="1"/>
    <col min="1545" max="1545" width="12.28515625" style="1" customWidth="1"/>
    <col min="1546" max="1791" width="9.140625" style="1"/>
    <col min="1792" max="1792" width="48.42578125" style="1" customWidth="1"/>
    <col min="1793" max="1793" width="0" style="1" hidden="1" customWidth="1"/>
    <col min="1794" max="1794" width="5.42578125" style="1" customWidth="1"/>
    <col min="1795" max="1795" width="5.28515625" style="1" customWidth="1"/>
    <col min="1796" max="1796" width="13.7109375" style="1" customWidth="1"/>
    <col min="1797" max="1797" width="10.85546875" style="1" customWidth="1"/>
    <col min="1798" max="1798" width="13.42578125" style="1" customWidth="1"/>
    <col min="1799" max="1799" width="12.5703125" style="1" customWidth="1"/>
    <col min="1800" max="1800" width="13.7109375" style="1" customWidth="1"/>
    <col min="1801" max="1801" width="12.28515625" style="1" customWidth="1"/>
    <col min="1802" max="2047" width="9.140625" style="1"/>
    <col min="2048" max="2048" width="48.42578125" style="1" customWidth="1"/>
    <col min="2049" max="2049" width="0" style="1" hidden="1" customWidth="1"/>
    <col min="2050" max="2050" width="5.42578125" style="1" customWidth="1"/>
    <col min="2051" max="2051" width="5.28515625" style="1" customWidth="1"/>
    <col min="2052" max="2052" width="13.7109375" style="1" customWidth="1"/>
    <col min="2053" max="2053" width="10.85546875" style="1" customWidth="1"/>
    <col min="2054" max="2054" width="13.42578125" style="1" customWidth="1"/>
    <col min="2055" max="2055" width="12.5703125" style="1" customWidth="1"/>
    <col min="2056" max="2056" width="13.7109375" style="1" customWidth="1"/>
    <col min="2057" max="2057" width="12.28515625" style="1" customWidth="1"/>
    <col min="2058" max="2303" width="9.140625" style="1"/>
    <col min="2304" max="2304" width="48.42578125" style="1" customWidth="1"/>
    <col min="2305" max="2305" width="0" style="1" hidden="1" customWidth="1"/>
    <col min="2306" max="2306" width="5.42578125" style="1" customWidth="1"/>
    <col min="2307" max="2307" width="5.28515625" style="1" customWidth="1"/>
    <col min="2308" max="2308" width="13.7109375" style="1" customWidth="1"/>
    <col min="2309" max="2309" width="10.85546875" style="1" customWidth="1"/>
    <col min="2310" max="2310" width="13.42578125" style="1" customWidth="1"/>
    <col min="2311" max="2311" width="12.5703125" style="1" customWidth="1"/>
    <col min="2312" max="2312" width="13.7109375" style="1" customWidth="1"/>
    <col min="2313" max="2313" width="12.28515625" style="1" customWidth="1"/>
    <col min="2314" max="2559" width="9.140625" style="1"/>
    <col min="2560" max="2560" width="48.42578125" style="1" customWidth="1"/>
    <col min="2561" max="2561" width="0" style="1" hidden="1" customWidth="1"/>
    <col min="2562" max="2562" width="5.42578125" style="1" customWidth="1"/>
    <col min="2563" max="2563" width="5.28515625" style="1" customWidth="1"/>
    <col min="2564" max="2564" width="13.7109375" style="1" customWidth="1"/>
    <col min="2565" max="2565" width="10.85546875" style="1" customWidth="1"/>
    <col min="2566" max="2566" width="13.42578125" style="1" customWidth="1"/>
    <col min="2567" max="2567" width="12.5703125" style="1" customWidth="1"/>
    <col min="2568" max="2568" width="13.7109375" style="1" customWidth="1"/>
    <col min="2569" max="2569" width="12.28515625" style="1" customWidth="1"/>
    <col min="2570" max="2815" width="9.140625" style="1"/>
    <col min="2816" max="2816" width="48.42578125" style="1" customWidth="1"/>
    <col min="2817" max="2817" width="0" style="1" hidden="1" customWidth="1"/>
    <col min="2818" max="2818" width="5.42578125" style="1" customWidth="1"/>
    <col min="2819" max="2819" width="5.28515625" style="1" customWidth="1"/>
    <col min="2820" max="2820" width="13.7109375" style="1" customWidth="1"/>
    <col min="2821" max="2821" width="10.85546875" style="1" customWidth="1"/>
    <col min="2822" max="2822" width="13.42578125" style="1" customWidth="1"/>
    <col min="2823" max="2823" width="12.5703125" style="1" customWidth="1"/>
    <col min="2824" max="2824" width="13.7109375" style="1" customWidth="1"/>
    <col min="2825" max="2825" width="12.28515625" style="1" customWidth="1"/>
    <col min="2826" max="3071" width="9.140625" style="1"/>
    <col min="3072" max="3072" width="48.42578125" style="1" customWidth="1"/>
    <col min="3073" max="3073" width="0" style="1" hidden="1" customWidth="1"/>
    <col min="3074" max="3074" width="5.42578125" style="1" customWidth="1"/>
    <col min="3075" max="3075" width="5.28515625" style="1" customWidth="1"/>
    <col min="3076" max="3076" width="13.7109375" style="1" customWidth="1"/>
    <col min="3077" max="3077" width="10.85546875" style="1" customWidth="1"/>
    <col min="3078" max="3078" width="13.42578125" style="1" customWidth="1"/>
    <col min="3079" max="3079" width="12.5703125" style="1" customWidth="1"/>
    <col min="3080" max="3080" width="13.7109375" style="1" customWidth="1"/>
    <col min="3081" max="3081" width="12.28515625" style="1" customWidth="1"/>
    <col min="3082" max="3327" width="9.140625" style="1"/>
    <col min="3328" max="3328" width="48.42578125" style="1" customWidth="1"/>
    <col min="3329" max="3329" width="0" style="1" hidden="1" customWidth="1"/>
    <col min="3330" max="3330" width="5.42578125" style="1" customWidth="1"/>
    <col min="3331" max="3331" width="5.28515625" style="1" customWidth="1"/>
    <col min="3332" max="3332" width="13.7109375" style="1" customWidth="1"/>
    <col min="3333" max="3333" width="10.85546875" style="1" customWidth="1"/>
    <col min="3334" max="3334" width="13.42578125" style="1" customWidth="1"/>
    <col min="3335" max="3335" width="12.5703125" style="1" customWidth="1"/>
    <col min="3336" max="3336" width="13.7109375" style="1" customWidth="1"/>
    <col min="3337" max="3337" width="12.28515625" style="1" customWidth="1"/>
    <col min="3338" max="3583" width="9.140625" style="1"/>
    <col min="3584" max="3584" width="48.42578125" style="1" customWidth="1"/>
    <col min="3585" max="3585" width="0" style="1" hidden="1" customWidth="1"/>
    <col min="3586" max="3586" width="5.42578125" style="1" customWidth="1"/>
    <col min="3587" max="3587" width="5.28515625" style="1" customWidth="1"/>
    <col min="3588" max="3588" width="13.7109375" style="1" customWidth="1"/>
    <col min="3589" max="3589" width="10.85546875" style="1" customWidth="1"/>
    <col min="3590" max="3590" width="13.42578125" style="1" customWidth="1"/>
    <col min="3591" max="3591" width="12.5703125" style="1" customWidth="1"/>
    <col min="3592" max="3592" width="13.7109375" style="1" customWidth="1"/>
    <col min="3593" max="3593" width="12.28515625" style="1" customWidth="1"/>
    <col min="3594" max="3839" width="9.140625" style="1"/>
    <col min="3840" max="3840" width="48.42578125" style="1" customWidth="1"/>
    <col min="3841" max="3841" width="0" style="1" hidden="1" customWidth="1"/>
    <col min="3842" max="3842" width="5.42578125" style="1" customWidth="1"/>
    <col min="3843" max="3843" width="5.28515625" style="1" customWidth="1"/>
    <col min="3844" max="3844" width="13.7109375" style="1" customWidth="1"/>
    <col min="3845" max="3845" width="10.85546875" style="1" customWidth="1"/>
    <col min="3846" max="3846" width="13.42578125" style="1" customWidth="1"/>
    <col min="3847" max="3847" width="12.5703125" style="1" customWidth="1"/>
    <col min="3848" max="3848" width="13.7109375" style="1" customWidth="1"/>
    <col min="3849" max="3849" width="12.28515625" style="1" customWidth="1"/>
    <col min="3850" max="4095" width="9.140625" style="1"/>
    <col min="4096" max="4096" width="48.42578125" style="1" customWidth="1"/>
    <col min="4097" max="4097" width="0" style="1" hidden="1" customWidth="1"/>
    <col min="4098" max="4098" width="5.42578125" style="1" customWidth="1"/>
    <col min="4099" max="4099" width="5.28515625" style="1" customWidth="1"/>
    <col min="4100" max="4100" width="13.7109375" style="1" customWidth="1"/>
    <col min="4101" max="4101" width="10.85546875" style="1" customWidth="1"/>
    <col min="4102" max="4102" width="13.42578125" style="1" customWidth="1"/>
    <col min="4103" max="4103" width="12.5703125" style="1" customWidth="1"/>
    <col min="4104" max="4104" width="13.7109375" style="1" customWidth="1"/>
    <col min="4105" max="4105" width="12.28515625" style="1" customWidth="1"/>
    <col min="4106" max="4351" width="9.140625" style="1"/>
    <col min="4352" max="4352" width="48.42578125" style="1" customWidth="1"/>
    <col min="4353" max="4353" width="0" style="1" hidden="1" customWidth="1"/>
    <col min="4354" max="4354" width="5.42578125" style="1" customWidth="1"/>
    <col min="4355" max="4355" width="5.28515625" style="1" customWidth="1"/>
    <col min="4356" max="4356" width="13.7109375" style="1" customWidth="1"/>
    <col min="4357" max="4357" width="10.85546875" style="1" customWidth="1"/>
    <col min="4358" max="4358" width="13.42578125" style="1" customWidth="1"/>
    <col min="4359" max="4359" width="12.5703125" style="1" customWidth="1"/>
    <col min="4360" max="4360" width="13.7109375" style="1" customWidth="1"/>
    <col min="4361" max="4361" width="12.28515625" style="1" customWidth="1"/>
    <col min="4362" max="4607" width="9.140625" style="1"/>
    <col min="4608" max="4608" width="48.42578125" style="1" customWidth="1"/>
    <col min="4609" max="4609" width="0" style="1" hidden="1" customWidth="1"/>
    <col min="4610" max="4610" width="5.42578125" style="1" customWidth="1"/>
    <col min="4611" max="4611" width="5.28515625" style="1" customWidth="1"/>
    <col min="4612" max="4612" width="13.7109375" style="1" customWidth="1"/>
    <col min="4613" max="4613" width="10.85546875" style="1" customWidth="1"/>
    <col min="4614" max="4614" width="13.42578125" style="1" customWidth="1"/>
    <col min="4615" max="4615" width="12.5703125" style="1" customWidth="1"/>
    <col min="4616" max="4616" width="13.7109375" style="1" customWidth="1"/>
    <col min="4617" max="4617" width="12.28515625" style="1" customWidth="1"/>
    <col min="4618" max="4863" width="9.140625" style="1"/>
    <col min="4864" max="4864" width="48.42578125" style="1" customWidth="1"/>
    <col min="4865" max="4865" width="0" style="1" hidden="1" customWidth="1"/>
    <col min="4866" max="4866" width="5.42578125" style="1" customWidth="1"/>
    <col min="4867" max="4867" width="5.28515625" style="1" customWidth="1"/>
    <col min="4868" max="4868" width="13.7109375" style="1" customWidth="1"/>
    <col min="4869" max="4869" width="10.85546875" style="1" customWidth="1"/>
    <col min="4870" max="4870" width="13.42578125" style="1" customWidth="1"/>
    <col min="4871" max="4871" width="12.5703125" style="1" customWidth="1"/>
    <col min="4872" max="4872" width="13.7109375" style="1" customWidth="1"/>
    <col min="4873" max="4873" width="12.28515625" style="1" customWidth="1"/>
    <col min="4874" max="5119" width="9.140625" style="1"/>
    <col min="5120" max="5120" width="48.42578125" style="1" customWidth="1"/>
    <col min="5121" max="5121" width="0" style="1" hidden="1" customWidth="1"/>
    <col min="5122" max="5122" width="5.42578125" style="1" customWidth="1"/>
    <col min="5123" max="5123" width="5.28515625" style="1" customWidth="1"/>
    <col min="5124" max="5124" width="13.7109375" style="1" customWidth="1"/>
    <col min="5125" max="5125" width="10.85546875" style="1" customWidth="1"/>
    <col min="5126" max="5126" width="13.42578125" style="1" customWidth="1"/>
    <col min="5127" max="5127" width="12.5703125" style="1" customWidth="1"/>
    <col min="5128" max="5128" width="13.7109375" style="1" customWidth="1"/>
    <col min="5129" max="5129" width="12.28515625" style="1" customWidth="1"/>
    <col min="5130" max="5375" width="9.140625" style="1"/>
    <col min="5376" max="5376" width="48.42578125" style="1" customWidth="1"/>
    <col min="5377" max="5377" width="0" style="1" hidden="1" customWidth="1"/>
    <col min="5378" max="5378" width="5.42578125" style="1" customWidth="1"/>
    <col min="5379" max="5379" width="5.28515625" style="1" customWidth="1"/>
    <col min="5380" max="5380" width="13.7109375" style="1" customWidth="1"/>
    <col min="5381" max="5381" width="10.85546875" style="1" customWidth="1"/>
    <col min="5382" max="5382" width="13.42578125" style="1" customWidth="1"/>
    <col min="5383" max="5383" width="12.5703125" style="1" customWidth="1"/>
    <col min="5384" max="5384" width="13.7109375" style="1" customWidth="1"/>
    <col min="5385" max="5385" width="12.28515625" style="1" customWidth="1"/>
    <col min="5386" max="5631" width="9.140625" style="1"/>
    <col min="5632" max="5632" width="48.42578125" style="1" customWidth="1"/>
    <col min="5633" max="5633" width="0" style="1" hidden="1" customWidth="1"/>
    <col min="5634" max="5634" width="5.42578125" style="1" customWidth="1"/>
    <col min="5635" max="5635" width="5.28515625" style="1" customWidth="1"/>
    <col min="5636" max="5636" width="13.7109375" style="1" customWidth="1"/>
    <col min="5637" max="5637" width="10.85546875" style="1" customWidth="1"/>
    <col min="5638" max="5638" width="13.42578125" style="1" customWidth="1"/>
    <col min="5639" max="5639" width="12.5703125" style="1" customWidth="1"/>
    <col min="5640" max="5640" width="13.7109375" style="1" customWidth="1"/>
    <col min="5641" max="5641" width="12.28515625" style="1" customWidth="1"/>
    <col min="5642" max="5887" width="9.140625" style="1"/>
    <col min="5888" max="5888" width="48.42578125" style="1" customWidth="1"/>
    <col min="5889" max="5889" width="0" style="1" hidden="1" customWidth="1"/>
    <col min="5890" max="5890" width="5.42578125" style="1" customWidth="1"/>
    <col min="5891" max="5891" width="5.28515625" style="1" customWidth="1"/>
    <col min="5892" max="5892" width="13.7109375" style="1" customWidth="1"/>
    <col min="5893" max="5893" width="10.85546875" style="1" customWidth="1"/>
    <col min="5894" max="5894" width="13.42578125" style="1" customWidth="1"/>
    <col min="5895" max="5895" width="12.5703125" style="1" customWidth="1"/>
    <col min="5896" max="5896" width="13.7109375" style="1" customWidth="1"/>
    <col min="5897" max="5897" width="12.28515625" style="1" customWidth="1"/>
    <col min="5898" max="6143" width="9.140625" style="1"/>
    <col min="6144" max="6144" width="48.42578125" style="1" customWidth="1"/>
    <col min="6145" max="6145" width="0" style="1" hidden="1" customWidth="1"/>
    <col min="6146" max="6146" width="5.42578125" style="1" customWidth="1"/>
    <col min="6147" max="6147" width="5.28515625" style="1" customWidth="1"/>
    <col min="6148" max="6148" width="13.7109375" style="1" customWidth="1"/>
    <col min="6149" max="6149" width="10.85546875" style="1" customWidth="1"/>
    <col min="6150" max="6150" width="13.42578125" style="1" customWidth="1"/>
    <col min="6151" max="6151" width="12.5703125" style="1" customWidth="1"/>
    <col min="6152" max="6152" width="13.7109375" style="1" customWidth="1"/>
    <col min="6153" max="6153" width="12.28515625" style="1" customWidth="1"/>
    <col min="6154" max="6399" width="9.140625" style="1"/>
    <col min="6400" max="6400" width="48.42578125" style="1" customWidth="1"/>
    <col min="6401" max="6401" width="0" style="1" hidden="1" customWidth="1"/>
    <col min="6402" max="6402" width="5.42578125" style="1" customWidth="1"/>
    <col min="6403" max="6403" width="5.28515625" style="1" customWidth="1"/>
    <col min="6404" max="6404" width="13.7109375" style="1" customWidth="1"/>
    <col min="6405" max="6405" width="10.85546875" style="1" customWidth="1"/>
    <col min="6406" max="6406" width="13.42578125" style="1" customWidth="1"/>
    <col min="6407" max="6407" width="12.5703125" style="1" customWidth="1"/>
    <col min="6408" max="6408" width="13.7109375" style="1" customWidth="1"/>
    <col min="6409" max="6409" width="12.28515625" style="1" customWidth="1"/>
    <col min="6410" max="6655" width="9.140625" style="1"/>
    <col min="6656" max="6656" width="48.42578125" style="1" customWidth="1"/>
    <col min="6657" max="6657" width="0" style="1" hidden="1" customWidth="1"/>
    <col min="6658" max="6658" width="5.42578125" style="1" customWidth="1"/>
    <col min="6659" max="6659" width="5.28515625" style="1" customWidth="1"/>
    <col min="6660" max="6660" width="13.7109375" style="1" customWidth="1"/>
    <col min="6661" max="6661" width="10.85546875" style="1" customWidth="1"/>
    <col min="6662" max="6662" width="13.42578125" style="1" customWidth="1"/>
    <col min="6663" max="6663" width="12.5703125" style="1" customWidth="1"/>
    <col min="6664" max="6664" width="13.7109375" style="1" customWidth="1"/>
    <col min="6665" max="6665" width="12.28515625" style="1" customWidth="1"/>
    <col min="6666" max="6911" width="9.140625" style="1"/>
    <col min="6912" max="6912" width="48.42578125" style="1" customWidth="1"/>
    <col min="6913" max="6913" width="0" style="1" hidden="1" customWidth="1"/>
    <col min="6914" max="6914" width="5.42578125" style="1" customWidth="1"/>
    <col min="6915" max="6915" width="5.28515625" style="1" customWidth="1"/>
    <col min="6916" max="6916" width="13.7109375" style="1" customWidth="1"/>
    <col min="6917" max="6917" width="10.85546875" style="1" customWidth="1"/>
    <col min="6918" max="6918" width="13.42578125" style="1" customWidth="1"/>
    <col min="6919" max="6919" width="12.5703125" style="1" customWidth="1"/>
    <col min="6920" max="6920" width="13.7109375" style="1" customWidth="1"/>
    <col min="6921" max="6921" width="12.28515625" style="1" customWidth="1"/>
    <col min="6922" max="7167" width="9.140625" style="1"/>
    <col min="7168" max="7168" width="48.42578125" style="1" customWidth="1"/>
    <col min="7169" max="7169" width="0" style="1" hidden="1" customWidth="1"/>
    <col min="7170" max="7170" width="5.42578125" style="1" customWidth="1"/>
    <col min="7171" max="7171" width="5.28515625" style="1" customWidth="1"/>
    <col min="7172" max="7172" width="13.7109375" style="1" customWidth="1"/>
    <col min="7173" max="7173" width="10.85546875" style="1" customWidth="1"/>
    <col min="7174" max="7174" width="13.42578125" style="1" customWidth="1"/>
    <col min="7175" max="7175" width="12.5703125" style="1" customWidth="1"/>
    <col min="7176" max="7176" width="13.7109375" style="1" customWidth="1"/>
    <col min="7177" max="7177" width="12.28515625" style="1" customWidth="1"/>
    <col min="7178" max="7423" width="9.140625" style="1"/>
    <col min="7424" max="7424" width="48.42578125" style="1" customWidth="1"/>
    <col min="7425" max="7425" width="0" style="1" hidden="1" customWidth="1"/>
    <col min="7426" max="7426" width="5.42578125" style="1" customWidth="1"/>
    <col min="7427" max="7427" width="5.28515625" style="1" customWidth="1"/>
    <col min="7428" max="7428" width="13.7109375" style="1" customWidth="1"/>
    <col min="7429" max="7429" width="10.85546875" style="1" customWidth="1"/>
    <col min="7430" max="7430" width="13.42578125" style="1" customWidth="1"/>
    <col min="7431" max="7431" width="12.5703125" style="1" customWidth="1"/>
    <col min="7432" max="7432" width="13.7109375" style="1" customWidth="1"/>
    <col min="7433" max="7433" width="12.28515625" style="1" customWidth="1"/>
    <col min="7434" max="7679" width="9.140625" style="1"/>
    <col min="7680" max="7680" width="48.42578125" style="1" customWidth="1"/>
    <col min="7681" max="7681" width="0" style="1" hidden="1" customWidth="1"/>
    <col min="7682" max="7682" width="5.42578125" style="1" customWidth="1"/>
    <col min="7683" max="7683" width="5.28515625" style="1" customWidth="1"/>
    <col min="7684" max="7684" width="13.7109375" style="1" customWidth="1"/>
    <col min="7685" max="7685" width="10.85546875" style="1" customWidth="1"/>
    <col min="7686" max="7686" width="13.42578125" style="1" customWidth="1"/>
    <col min="7687" max="7687" width="12.5703125" style="1" customWidth="1"/>
    <col min="7688" max="7688" width="13.7109375" style="1" customWidth="1"/>
    <col min="7689" max="7689" width="12.28515625" style="1" customWidth="1"/>
    <col min="7690" max="7935" width="9.140625" style="1"/>
    <col min="7936" max="7936" width="48.42578125" style="1" customWidth="1"/>
    <col min="7937" max="7937" width="0" style="1" hidden="1" customWidth="1"/>
    <col min="7938" max="7938" width="5.42578125" style="1" customWidth="1"/>
    <col min="7939" max="7939" width="5.28515625" style="1" customWidth="1"/>
    <col min="7940" max="7940" width="13.7109375" style="1" customWidth="1"/>
    <col min="7941" max="7941" width="10.85546875" style="1" customWidth="1"/>
    <col min="7942" max="7942" width="13.42578125" style="1" customWidth="1"/>
    <col min="7943" max="7943" width="12.5703125" style="1" customWidth="1"/>
    <col min="7944" max="7944" width="13.7109375" style="1" customWidth="1"/>
    <col min="7945" max="7945" width="12.28515625" style="1" customWidth="1"/>
    <col min="7946" max="8191" width="9.140625" style="1"/>
    <col min="8192" max="8192" width="48.42578125" style="1" customWidth="1"/>
    <col min="8193" max="8193" width="0" style="1" hidden="1" customWidth="1"/>
    <col min="8194" max="8194" width="5.42578125" style="1" customWidth="1"/>
    <col min="8195" max="8195" width="5.28515625" style="1" customWidth="1"/>
    <col min="8196" max="8196" width="13.7109375" style="1" customWidth="1"/>
    <col min="8197" max="8197" width="10.85546875" style="1" customWidth="1"/>
    <col min="8198" max="8198" width="13.42578125" style="1" customWidth="1"/>
    <col min="8199" max="8199" width="12.5703125" style="1" customWidth="1"/>
    <col min="8200" max="8200" width="13.7109375" style="1" customWidth="1"/>
    <col min="8201" max="8201" width="12.28515625" style="1" customWidth="1"/>
    <col min="8202" max="8447" width="9.140625" style="1"/>
    <col min="8448" max="8448" width="48.42578125" style="1" customWidth="1"/>
    <col min="8449" max="8449" width="0" style="1" hidden="1" customWidth="1"/>
    <col min="8450" max="8450" width="5.42578125" style="1" customWidth="1"/>
    <col min="8451" max="8451" width="5.28515625" style="1" customWidth="1"/>
    <col min="8452" max="8452" width="13.7109375" style="1" customWidth="1"/>
    <col min="8453" max="8453" width="10.85546875" style="1" customWidth="1"/>
    <col min="8454" max="8454" width="13.42578125" style="1" customWidth="1"/>
    <col min="8455" max="8455" width="12.5703125" style="1" customWidth="1"/>
    <col min="8456" max="8456" width="13.7109375" style="1" customWidth="1"/>
    <col min="8457" max="8457" width="12.28515625" style="1" customWidth="1"/>
    <col min="8458" max="8703" width="9.140625" style="1"/>
    <col min="8704" max="8704" width="48.42578125" style="1" customWidth="1"/>
    <col min="8705" max="8705" width="0" style="1" hidden="1" customWidth="1"/>
    <col min="8706" max="8706" width="5.42578125" style="1" customWidth="1"/>
    <col min="8707" max="8707" width="5.28515625" style="1" customWidth="1"/>
    <col min="8708" max="8708" width="13.7109375" style="1" customWidth="1"/>
    <col min="8709" max="8709" width="10.85546875" style="1" customWidth="1"/>
    <col min="8710" max="8710" width="13.42578125" style="1" customWidth="1"/>
    <col min="8711" max="8711" width="12.5703125" style="1" customWidth="1"/>
    <col min="8712" max="8712" width="13.7109375" style="1" customWidth="1"/>
    <col min="8713" max="8713" width="12.28515625" style="1" customWidth="1"/>
    <col min="8714" max="8959" width="9.140625" style="1"/>
    <col min="8960" max="8960" width="48.42578125" style="1" customWidth="1"/>
    <col min="8961" max="8961" width="0" style="1" hidden="1" customWidth="1"/>
    <col min="8962" max="8962" width="5.42578125" style="1" customWidth="1"/>
    <col min="8963" max="8963" width="5.28515625" style="1" customWidth="1"/>
    <col min="8964" max="8964" width="13.7109375" style="1" customWidth="1"/>
    <col min="8965" max="8965" width="10.85546875" style="1" customWidth="1"/>
    <col min="8966" max="8966" width="13.42578125" style="1" customWidth="1"/>
    <col min="8967" max="8967" width="12.5703125" style="1" customWidth="1"/>
    <col min="8968" max="8968" width="13.7109375" style="1" customWidth="1"/>
    <col min="8969" max="8969" width="12.28515625" style="1" customWidth="1"/>
    <col min="8970" max="9215" width="9.140625" style="1"/>
    <col min="9216" max="9216" width="48.42578125" style="1" customWidth="1"/>
    <col min="9217" max="9217" width="0" style="1" hidden="1" customWidth="1"/>
    <col min="9218" max="9218" width="5.42578125" style="1" customWidth="1"/>
    <col min="9219" max="9219" width="5.28515625" style="1" customWidth="1"/>
    <col min="9220" max="9220" width="13.7109375" style="1" customWidth="1"/>
    <col min="9221" max="9221" width="10.85546875" style="1" customWidth="1"/>
    <col min="9222" max="9222" width="13.42578125" style="1" customWidth="1"/>
    <col min="9223" max="9223" width="12.5703125" style="1" customWidth="1"/>
    <col min="9224" max="9224" width="13.7109375" style="1" customWidth="1"/>
    <col min="9225" max="9225" width="12.28515625" style="1" customWidth="1"/>
    <col min="9226" max="9471" width="9.140625" style="1"/>
    <col min="9472" max="9472" width="48.42578125" style="1" customWidth="1"/>
    <col min="9473" max="9473" width="0" style="1" hidden="1" customWidth="1"/>
    <col min="9474" max="9474" width="5.42578125" style="1" customWidth="1"/>
    <col min="9475" max="9475" width="5.28515625" style="1" customWidth="1"/>
    <col min="9476" max="9476" width="13.7109375" style="1" customWidth="1"/>
    <col min="9477" max="9477" width="10.85546875" style="1" customWidth="1"/>
    <col min="9478" max="9478" width="13.42578125" style="1" customWidth="1"/>
    <col min="9479" max="9479" width="12.5703125" style="1" customWidth="1"/>
    <col min="9480" max="9480" width="13.7109375" style="1" customWidth="1"/>
    <col min="9481" max="9481" width="12.28515625" style="1" customWidth="1"/>
    <col min="9482" max="9727" width="9.140625" style="1"/>
    <col min="9728" max="9728" width="48.42578125" style="1" customWidth="1"/>
    <col min="9729" max="9729" width="0" style="1" hidden="1" customWidth="1"/>
    <col min="9730" max="9730" width="5.42578125" style="1" customWidth="1"/>
    <col min="9731" max="9731" width="5.28515625" style="1" customWidth="1"/>
    <col min="9732" max="9732" width="13.7109375" style="1" customWidth="1"/>
    <col min="9733" max="9733" width="10.85546875" style="1" customWidth="1"/>
    <col min="9734" max="9734" width="13.42578125" style="1" customWidth="1"/>
    <col min="9735" max="9735" width="12.5703125" style="1" customWidth="1"/>
    <col min="9736" max="9736" width="13.7109375" style="1" customWidth="1"/>
    <col min="9737" max="9737" width="12.28515625" style="1" customWidth="1"/>
    <col min="9738" max="9983" width="9.140625" style="1"/>
    <col min="9984" max="9984" width="48.42578125" style="1" customWidth="1"/>
    <col min="9985" max="9985" width="0" style="1" hidden="1" customWidth="1"/>
    <col min="9986" max="9986" width="5.42578125" style="1" customWidth="1"/>
    <col min="9987" max="9987" width="5.28515625" style="1" customWidth="1"/>
    <col min="9988" max="9988" width="13.7109375" style="1" customWidth="1"/>
    <col min="9989" max="9989" width="10.85546875" style="1" customWidth="1"/>
    <col min="9990" max="9990" width="13.42578125" style="1" customWidth="1"/>
    <col min="9991" max="9991" width="12.5703125" style="1" customWidth="1"/>
    <col min="9992" max="9992" width="13.7109375" style="1" customWidth="1"/>
    <col min="9993" max="9993" width="12.28515625" style="1" customWidth="1"/>
    <col min="9994" max="10239" width="9.140625" style="1"/>
    <col min="10240" max="10240" width="48.42578125" style="1" customWidth="1"/>
    <col min="10241" max="10241" width="0" style="1" hidden="1" customWidth="1"/>
    <col min="10242" max="10242" width="5.42578125" style="1" customWidth="1"/>
    <col min="10243" max="10243" width="5.28515625" style="1" customWidth="1"/>
    <col min="10244" max="10244" width="13.7109375" style="1" customWidth="1"/>
    <col min="10245" max="10245" width="10.85546875" style="1" customWidth="1"/>
    <col min="10246" max="10246" width="13.42578125" style="1" customWidth="1"/>
    <col min="10247" max="10247" width="12.5703125" style="1" customWidth="1"/>
    <col min="10248" max="10248" width="13.7109375" style="1" customWidth="1"/>
    <col min="10249" max="10249" width="12.28515625" style="1" customWidth="1"/>
    <col min="10250" max="10495" width="9.140625" style="1"/>
    <col min="10496" max="10496" width="48.42578125" style="1" customWidth="1"/>
    <col min="10497" max="10497" width="0" style="1" hidden="1" customWidth="1"/>
    <col min="10498" max="10498" width="5.42578125" style="1" customWidth="1"/>
    <col min="10499" max="10499" width="5.28515625" style="1" customWidth="1"/>
    <col min="10500" max="10500" width="13.7109375" style="1" customWidth="1"/>
    <col min="10501" max="10501" width="10.85546875" style="1" customWidth="1"/>
    <col min="10502" max="10502" width="13.42578125" style="1" customWidth="1"/>
    <col min="10503" max="10503" width="12.5703125" style="1" customWidth="1"/>
    <col min="10504" max="10504" width="13.7109375" style="1" customWidth="1"/>
    <col min="10505" max="10505" width="12.28515625" style="1" customWidth="1"/>
    <col min="10506" max="10751" width="9.140625" style="1"/>
    <col min="10752" max="10752" width="48.42578125" style="1" customWidth="1"/>
    <col min="10753" max="10753" width="0" style="1" hidden="1" customWidth="1"/>
    <col min="10754" max="10754" width="5.42578125" style="1" customWidth="1"/>
    <col min="10755" max="10755" width="5.28515625" style="1" customWidth="1"/>
    <col min="10756" max="10756" width="13.7109375" style="1" customWidth="1"/>
    <col min="10757" max="10757" width="10.85546875" style="1" customWidth="1"/>
    <col min="10758" max="10758" width="13.42578125" style="1" customWidth="1"/>
    <col min="10759" max="10759" width="12.5703125" style="1" customWidth="1"/>
    <col min="10760" max="10760" width="13.7109375" style="1" customWidth="1"/>
    <col min="10761" max="10761" width="12.28515625" style="1" customWidth="1"/>
    <col min="10762" max="11007" width="9.140625" style="1"/>
    <col min="11008" max="11008" width="48.42578125" style="1" customWidth="1"/>
    <col min="11009" max="11009" width="0" style="1" hidden="1" customWidth="1"/>
    <col min="11010" max="11010" width="5.42578125" style="1" customWidth="1"/>
    <col min="11011" max="11011" width="5.28515625" style="1" customWidth="1"/>
    <col min="11012" max="11012" width="13.7109375" style="1" customWidth="1"/>
    <col min="11013" max="11013" width="10.85546875" style="1" customWidth="1"/>
    <col min="11014" max="11014" width="13.42578125" style="1" customWidth="1"/>
    <col min="11015" max="11015" width="12.5703125" style="1" customWidth="1"/>
    <col min="11016" max="11016" width="13.7109375" style="1" customWidth="1"/>
    <col min="11017" max="11017" width="12.28515625" style="1" customWidth="1"/>
    <col min="11018" max="11263" width="9.140625" style="1"/>
    <col min="11264" max="11264" width="48.42578125" style="1" customWidth="1"/>
    <col min="11265" max="11265" width="0" style="1" hidden="1" customWidth="1"/>
    <col min="11266" max="11266" width="5.42578125" style="1" customWidth="1"/>
    <col min="11267" max="11267" width="5.28515625" style="1" customWidth="1"/>
    <col min="11268" max="11268" width="13.7109375" style="1" customWidth="1"/>
    <col min="11269" max="11269" width="10.85546875" style="1" customWidth="1"/>
    <col min="11270" max="11270" width="13.42578125" style="1" customWidth="1"/>
    <col min="11271" max="11271" width="12.5703125" style="1" customWidth="1"/>
    <col min="11272" max="11272" width="13.7109375" style="1" customWidth="1"/>
    <col min="11273" max="11273" width="12.28515625" style="1" customWidth="1"/>
    <col min="11274" max="11519" width="9.140625" style="1"/>
    <col min="11520" max="11520" width="48.42578125" style="1" customWidth="1"/>
    <col min="11521" max="11521" width="0" style="1" hidden="1" customWidth="1"/>
    <col min="11522" max="11522" width="5.42578125" style="1" customWidth="1"/>
    <col min="11523" max="11523" width="5.28515625" style="1" customWidth="1"/>
    <col min="11524" max="11524" width="13.7109375" style="1" customWidth="1"/>
    <col min="11525" max="11525" width="10.85546875" style="1" customWidth="1"/>
    <col min="11526" max="11526" width="13.42578125" style="1" customWidth="1"/>
    <col min="11527" max="11527" width="12.5703125" style="1" customWidth="1"/>
    <col min="11528" max="11528" width="13.7109375" style="1" customWidth="1"/>
    <col min="11529" max="11529" width="12.28515625" style="1" customWidth="1"/>
    <col min="11530" max="11775" width="9.140625" style="1"/>
    <col min="11776" max="11776" width="48.42578125" style="1" customWidth="1"/>
    <col min="11777" max="11777" width="0" style="1" hidden="1" customWidth="1"/>
    <col min="11778" max="11778" width="5.42578125" style="1" customWidth="1"/>
    <col min="11779" max="11779" width="5.28515625" style="1" customWidth="1"/>
    <col min="11780" max="11780" width="13.7109375" style="1" customWidth="1"/>
    <col min="11781" max="11781" width="10.85546875" style="1" customWidth="1"/>
    <col min="11782" max="11782" width="13.42578125" style="1" customWidth="1"/>
    <col min="11783" max="11783" width="12.5703125" style="1" customWidth="1"/>
    <col min="11784" max="11784" width="13.7109375" style="1" customWidth="1"/>
    <col min="11785" max="11785" width="12.28515625" style="1" customWidth="1"/>
    <col min="11786" max="12031" width="9.140625" style="1"/>
    <col min="12032" max="12032" width="48.42578125" style="1" customWidth="1"/>
    <col min="12033" max="12033" width="0" style="1" hidden="1" customWidth="1"/>
    <col min="12034" max="12034" width="5.42578125" style="1" customWidth="1"/>
    <col min="12035" max="12035" width="5.28515625" style="1" customWidth="1"/>
    <col min="12036" max="12036" width="13.7109375" style="1" customWidth="1"/>
    <col min="12037" max="12037" width="10.85546875" style="1" customWidth="1"/>
    <col min="12038" max="12038" width="13.42578125" style="1" customWidth="1"/>
    <col min="12039" max="12039" width="12.5703125" style="1" customWidth="1"/>
    <col min="12040" max="12040" width="13.7109375" style="1" customWidth="1"/>
    <col min="12041" max="12041" width="12.28515625" style="1" customWidth="1"/>
    <col min="12042" max="12287" width="9.140625" style="1"/>
    <col min="12288" max="12288" width="48.42578125" style="1" customWidth="1"/>
    <col min="12289" max="12289" width="0" style="1" hidden="1" customWidth="1"/>
    <col min="12290" max="12290" width="5.42578125" style="1" customWidth="1"/>
    <col min="12291" max="12291" width="5.28515625" style="1" customWidth="1"/>
    <col min="12292" max="12292" width="13.7109375" style="1" customWidth="1"/>
    <col min="12293" max="12293" width="10.85546875" style="1" customWidth="1"/>
    <col min="12294" max="12294" width="13.42578125" style="1" customWidth="1"/>
    <col min="12295" max="12295" width="12.5703125" style="1" customWidth="1"/>
    <col min="12296" max="12296" width="13.7109375" style="1" customWidth="1"/>
    <col min="12297" max="12297" width="12.28515625" style="1" customWidth="1"/>
    <col min="12298" max="12543" width="9.140625" style="1"/>
    <col min="12544" max="12544" width="48.42578125" style="1" customWidth="1"/>
    <col min="12545" max="12545" width="0" style="1" hidden="1" customWidth="1"/>
    <col min="12546" max="12546" width="5.42578125" style="1" customWidth="1"/>
    <col min="12547" max="12547" width="5.28515625" style="1" customWidth="1"/>
    <col min="12548" max="12548" width="13.7109375" style="1" customWidth="1"/>
    <col min="12549" max="12549" width="10.85546875" style="1" customWidth="1"/>
    <col min="12550" max="12550" width="13.42578125" style="1" customWidth="1"/>
    <col min="12551" max="12551" width="12.5703125" style="1" customWidth="1"/>
    <col min="12552" max="12552" width="13.7109375" style="1" customWidth="1"/>
    <col min="12553" max="12553" width="12.28515625" style="1" customWidth="1"/>
    <col min="12554" max="12799" width="9.140625" style="1"/>
    <col min="12800" max="12800" width="48.42578125" style="1" customWidth="1"/>
    <col min="12801" max="12801" width="0" style="1" hidden="1" customWidth="1"/>
    <col min="12802" max="12802" width="5.42578125" style="1" customWidth="1"/>
    <col min="12803" max="12803" width="5.28515625" style="1" customWidth="1"/>
    <col min="12804" max="12804" width="13.7109375" style="1" customWidth="1"/>
    <col min="12805" max="12805" width="10.85546875" style="1" customWidth="1"/>
    <col min="12806" max="12806" width="13.42578125" style="1" customWidth="1"/>
    <col min="12807" max="12807" width="12.5703125" style="1" customWidth="1"/>
    <col min="12808" max="12808" width="13.7109375" style="1" customWidth="1"/>
    <col min="12809" max="12809" width="12.28515625" style="1" customWidth="1"/>
    <col min="12810" max="13055" width="9.140625" style="1"/>
    <col min="13056" max="13056" width="48.42578125" style="1" customWidth="1"/>
    <col min="13057" max="13057" width="0" style="1" hidden="1" customWidth="1"/>
    <col min="13058" max="13058" width="5.42578125" style="1" customWidth="1"/>
    <col min="13059" max="13059" width="5.28515625" style="1" customWidth="1"/>
    <col min="13060" max="13060" width="13.7109375" style="1" customWidth="1"/>
    <col min="13061" max="13061" width="10.85546875" style="1" customWidth="1"/>
    <col min="13062" max="13062" width="13.42578125" style="1" customWidth="1"/>
    <col min="13063" max="13063" width="12.5703125" style="1" customWidth="1"/>
    <col min="13064" max="13064" width="13.7109375" style="1" customWidth="1"/>
    <col min="13065" max="13065" width="12.28515625" style="1" customWidth="1"/>
    <col min="13066" max="13311" width="9.140625" style="1"/>
    <col min="13312" max="13312" width="48.42578125" style="1" customWidth="1"/>
    <col min="13313" max="13313" width="0" style="1" hidden="1" customWidth="1"/>
    <col min="13314" max="13314" width="5.42578125" style="1" customWidth="1"/>
    <col min="13315" max="13315" width="5.28515625" style="1" customWidth="1"/>
    <col min="13316" max="13316" width="13.7109375" style="1" customWidth="1"/>
    <col min="13317" max="13317" width="10.85546875" style="1" customWidth="1"/>
    <col min="13318" max="13318" width="13.42578125" style="1" customWidth="1"/>
    <col min="13319" max="13319" width="12.5703125" style="1" customWidth="1"/>
    <col min="13320" max="13320" width="13.7109375" style="1" customWidth="1"/>
    <col min="13321" max="13321" width="12.28515625" style="1" customWidth="1"/>
    <col min="13322" max="13567" width="9.140625" style="1"/>
    <col min="13568" max="13568" width="48.42578125" style="1" customWidth="1"/>
    <col min="13569" max="13569" width="0" style="1" hidden="1" customWidth="1"/>
    <col min="13570" max="13570" width="5.42578125" style="1" customWidth="1"/>
    <col min="13571" max="13571" width="5.28515625" style="1" customWidth="1"/>
    <col min="13572" max="13572" width="13.7109375" style="1" customWidth="1"/>
    <col min="13573" max="13573" width="10.85546875" style="1" customWidth="1"/>
    <col min="13574" max="13574" width="13.42578125" style="1" customWidth="1"/>
    <col min="13575" max="13575" width="12.5703125" style="1" customWidth="1"/>
    <col min="13576" max="13576" width="13.7109375" style="1" customWidth="1"/>
    <col min="13577" max="13577" width="12.28515625" style="1" customWidth="1"/>
    <col min="13578" max="13823" width="9.140625" style="1"/>
    <col min="13824" max="13824" width="48.42578125" style="1" customWidth="1"/>
    <col min="13825" max="13825" width="0" style="1" hidden="1" customWidth="1"/>
    <col min="13826" max="13826" width="5.42578125" style="1" customWidth="1"/>
    <col min="13827" max="13827" width="5.28515625" style="1" customWidth="1"/>
    <col min="13828" max="13828" width="13.7109375" style="1" customWidth="1"/>
    <col min="13829" max="13829" width="10.85546875" style="1" customWidth="1"/>
    <col min="13830" max="13830" width="13.42578125" style="1" customWidth="1"/>
    <col min="13831" max="13831" width="12.5703125" style="1" customWidth="1"/>
    <col min="13832" max="13832" width="13.7109375" style="1" customWidth="1"/>
    <col min="13833" max="13833" width="12.28515625" style="1" customWidth="1"/>
    <col min="13834" max="14079" width="9.140625" style="1"/>
    <col min="14080" max="14080" width="48.42578125" style="1" customWidth="1"/>
    <col min="14081" max="14081" width="0" style="1" hidden="1" customWidth="1"/>
    <col min="14082" max="14082" width="5.42578125" style="1" customWidth="1"/>
    <col min="14083" max="14083" width="5.28515625" style="1" customWidth="1"/>
    <col min="14084" max="14084" width="13.7109375" style="1" customWidth="1"/>
    <col min="14085" max="14085" width="10.85546875" style="1" customWidth="1"/>
    <col min="14086" max="14086" width="13.42578125" style="1" customWidth="1"/>
    <col min="14087" max="14087" width="12.5703125" style="1" customWidth="1"/>
    <col min="14088" max="14088" width="13.7109375" style="1" customWidth="1"/>
    <col min="14089" max="14089" width="12.28515625" style="1" customWidth="1"/>
    <col min="14090" max="14335" width="9.140625" style="1"/>
    <col min="14336" max="14336" width="48.42578125" style="1" customWidth="1"/>
    <col min="14337" max="14337" width="0" style="1" hidden="1" customWidth="1"/>
    <col min="14338" max="14338" width="5.42578125" style="1" customWidth="1"/>
    <col min="14339" max="14339" width="5.28515625" style="1" customWidth="1"/>
    <col min="14340" max="14340" width="13.7109375" style="1" customWidth="1"/>
    <col min="14341" max="14341" width="10.85546875" style="1" customWidth="1"/>
    <col min="14342" max="14342" width="13.42578125" style="1" customWidth="1"/>
    <col min="14343" max="14343" width="12.5703125" style="1" customWidth="1"/>
    <col min="14344" max="14344" width="13.7109375" style="1" customWidth="1"/>
    <col min="14345" max="14345" width="12.28515625" style="1" customWidth="1"/>
    <col min="14346" max="14591" width="9.140625" style="1"/>
    <col min="14592" max="14592" width="48.42578125" style="1" customWidth="1"/>
    <col min="14593" max="14593" width="0" style="1" hidden="1" customWidth="1"/>
    <col min="14594" max="14594" width="5.42578125" style="1" customWidth="1"/>
    <col min="14595" max="14595" width="5.28515625" style="1" customWidth="1"/>
    <col min="14596" max="14596" width="13.7109375" style="1" customWidth="1"/>
    <col min="14597" max="14597" width="10.85546875" style="1" customWidth="1"/>
    <col min="14598" max="14598" width="13.42578125" style="1" customWidth="1"/>
    <col min="14599" max="14599" width="12.5703125" style="1" customWidth="1"/>
    <col min="14600" max="14600" width="13.7109375" style="1" customWidth="1"/>
    <col min="14601" max="14601" width="12.28515625" style="1" customWidth="1"/>
    <col min="14602" max="14847" width="9.140625" style="1"/>
    <col min="14848" max="14848" width="48.42578125" style="1" customWidth="1"/>
    <col min="14849" max="14849" width="0" style="1" hidden="1" customWidth="1"/>
    <col min="14850" max="14850" width="5.42578125" style="1" customWidth="1"/>
    <col min="14851" max="14851" width="5.28515625" style="1" customWidth="1"/>
    <col min="14852" max="14852" width="13.7109375" style="1" customWidth="1"/>
    <col min="14853" max="14853" width="10.85546875" style="1" customWidth="1"/>
    <col min="14854" max="14854" width="13.42578125" style="1" customWidth="1"/>
    <col min="14855" max="14855" width="12.5703125" style="1" customWidth="1"/>
    <col min="14856" max="14856" width="13.7109375" style="1" customWidth="1"/>
    <col min="14857" max="14857" width="12.28515625" style="1" customWidth="1"/>
    <col min="14858" max="15103" width="9.140625" style="1"/>
    <col min="15104" max="15104" width="48.42578125" style="1" customWidth="1"/>
    <col min="15105" max="15105" width="0" style="1" hidden="1" customWidth="1"/>
    <col min="15106" max="15106" width="5.42578125" style="1" customWidth="1"/>
    <col min="15107" max="15107" width="5.28515625" style="1" customWidth="1"/>
    <col min="15108" max="15108" width="13.7109375" style="1" customWidth="1"/>
    <col min="15109" max="15109" width="10.85546875" style="1" customWidth="1"/>
    <col min="15110" max="15110" width="13.42578125" style="1" customWidth="1"/>
    <col min="15111" max="15111" width="12.5703125" style="1" customWidth="1"/>
    <col min="15112" max="15112" width="13.7109375" style="1" customWidth="1"/>
    <col min="15113" max="15113" width="12.28515625" style="1" customWidth="1"/>
    <col min="15114" max="15359" width="9.140625" style="1"/>
    <col min="15360" max="15360" width="48.42578125" style="1" customWidth="1"/>
    <col min="15361" max="15361" width="0" style="1" hidden="1" customWidth="1"/>
    <col min="15362" max="15362" width="5.42578125" style="1" customWidth="1"/>
    <col min="15363" max="15363" width="5.28515625" style="1" customWidth="1"/>
    <col min="15364" max="15364" width="13.7109375" style="1" customWidth="1"/>
    <col min="15365" max="15365" width="10.85546875" style="1" customWidth="1"/>
    <col min="15366" max="15366" width="13.42578125" style="1" customWidth="1"/>
    <col min="15367" max="15367" width="12.5703125" style="1" customWidth="1"/>
    <col min="15368" max="15368" width="13.7109375" style="1" customWidth="1"/>
    <col min="15369" max="15369" width="12.28515625" style="1" customWidth="1"/>
    <col min="15370" max="15615" width="9.140625" style="1"/>
    <col min="15616" max="15616" width="48.42578125" style="1" customWidth="1"/>
    <col min="15617" max="15617" width="0" style="1" hidden="1" customWidth="1"/>
    <col min="15618" max="15618" width="5.42578125" style="1" customWidth="1"/>
    <col min="15619" max="15619" width="5.28515625" style="1" customWidth="1"/>
    <col min="15620" max="15620" width="13.7109375" style="1" customWidth="1"/>
    <col min="15621" max="15621" width="10.85546875" style="1" customWidth="1"/>
    <col min="15622" max="15622" width="13.42578125" style="1" customWidth="1"/>
    <col min="15623" max="15623" width="12.5703125" style="1" customWidth="1"/>
    <col min="15624" max="15624" width="13.7109375" style="1" customWidth="1"/>
    <col min="15625" max="15625" width="12.28515625" style="1" customWidth="1"/>
    <col min="15626" max="15871" width="9.140625" style="1"/>
    <col min="15872" max="15872" width="48.42578125" style="1" customWidth="1"/>
    <col min="15873" max="15873" width="0" style="1" hidden="1" customWidth="1"/>
    <col min="15874" max="15874" width="5.42578125" style="1" customWidth="1"/>
    <col min="15875" max="15875" width="5.28515625" style="1" customWidth="1"/>
    <col min="15876" max="15876" width="13.7109375" style="1" customWidth="1"/>
    <col min="15877" max="15877" width="10.85546875" style="1" customWidth="1"/>
    <col min="15878" max="15878" width="13.42578125" style="1" customWidth="1"/>
    <col min="15879" max="15879" width="12.5703125" style="1" customWidth="1"/>
    <col min="15880" max="15880" width="13.7109375" style="1" customWidth="1"/>
    <col min="15881" max="15881" width="12.28515625" style="1" customWidth="1"/>
    <col min="15882" max="16127" width="9.140625" style="1"/>
    <col min="16128" max="16128" width="48.42578125" style="1" customWidth="1"/>
    <col min="16129" max="16129" width="0" style="1" hidden="1" customWidth="1"/>
    <col min="16130" max="16130" width="5.42578125" style="1" customWidth="1"/>
    <col min="16131" max="16131" width="5.28515625" style="1" customWidth="1"/>
    <col min="16132" max="16132" width="13.7109375" style="1" customWidth="1"/>
    <col min="16133" max="16133" width="10.85546875" style="1" customWidth="1"/>
    <col min="16134" max="16134" width="13.42578125" style="1" customWidth="1"/>
    <col min="16135" max="16135" width="12.5703125" style="1" customWidth="1"/>
    <col min="16136" max="16136" width="13.7109375" style="1" customWidth="1"/>
    <col min="16137" max="16137" width="12.28515625" style="1" customWidth="1"/>
    <col min="16138" max="16384" width="9.140625" style="1"/>
  </cols>
  <sheetData>
    <row r="1" spans="1:11" ht="15.75" x14ac:dyDescent="0.2">
      <c r="A1" s="4"/>
      <c r="B1" s="4"/>
      <c r="C1" s="77"/>
      <c r="D1" s="77"/>
      <c r="E1" s="77"/>
      <c r="F1" s="77"/>
      <c r="G1" s="77"/>
      <c r="H1" s="77"/>
      <c r="I1" s="77"/>
    </row>
    <row r="2" spans="1:11" ht="15.75" x14ac:dyDescent="0.25">
      <c r="A2" s="5"/>
      <c r="B2" s="6"/>
      <c r="C2" s="5"/>
      <c r="D2" s="5"/>
      <c r="E2" s="7"/>
      <c r="F2" s="7"/>
      <c r="G2" s="8"/>
      <c r="H2" s="8"/>
      <c r="I2" s="9"/>
    </row>
    <row r="3" spans="1:11" ht="39.75" customHeight="1" x14ac:dyDescent="0.2">
      <c r="A3" s="78" t="s">
        <v>85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9" customHeight="1" x14ac:dyDescent="0.2">
      <c r="A4" s="79"/>
      <c r="B4" s="79"/>
      <c r="C4" s="79"/>
      <c r="D4" s="79"/>
      <c r="E4" s="79"/>
      <c r="F4" s="79"/>
      <c r="G4" s="79"/>
      <c r="H4" s="79"/>
      <c r="I4" s="79"/>
    </row>
    <row r="5" spans="1:11" ht="15.75" customHeight="1" x14ac:dyDescent="0.25">
      <c r="A5" s="10"/>
      <c r="B5" s="10"/>
      <c r="C5" s="10"/>
      <c r="D5" s="10"/>
      <c r="E5" s="11"/>
      <c r="F5" s="11"/>
      <c r="G5" s="11"/>
      <c r="H5" s="11"/>
      <c r="I5" s="80" t="s">
        <v>0</v>
      </c>
      <c r="J5" s="80"/>
      <c r="K5" s="80"/>
    </row>
    <row r="6" spans="1:11" ht="87" customHeight="1" x14ac:dyDescent="0.2">
      <c r="A6" s="23" t="s">
        <v>1</v>
      </c>
      <c r="B6" s="23"/>
      <c r="C6" s="24" t="s">
        <v>2</v>
      </c>
      <c r="D6" s="24" t="s">
        <v>3</v>
      </c>
      <c r="E6" s="25" t="s">
        <v>4</v>
      </c>
      <c r="F6" s="26" t="s">
        <v>5</v>
      </c>
      <c r="G6" s="26" t="s">
        <v>80</v>
      </c>
      <c r="H6" s="26" t="s">
        <v>81</v>
      </c>
      <c r="I6" s="26" t="s">
        <v>82</v>
      </c>
      <c r="J6" s="27" t="s">
        <v>83</v>
      </c>
      <c r="K6" s="27" t="s">
        <v>84</v>
      </c>
    </row>
    <row r="7" spans="1:11" ht="18.75" customHeight="1" x14ac:dyDescent="0.2">
      <c r="A7" s="23">
        <v>1</v>
      </c>
      <c r="B7" s="23"/>
      <c r="C7" s="28">
        <v>2</v>
      </c>
      <c r="D7" s="28">
        <v>3</v>
      </c>
      <c r="E7" s="29">
        <v>4</v>
      </c>
      <c r="F7" s="28">
        <v>5</v>
      </c>
      <c r="G7" s="30">
        <v>6</v>
      </c>
      <c r="H7" s="30">
        <v>7</v>
      </c>
      <c r="I7" s="31">
        <v>8</v>
      </c>
      <c r="J7" s="32">
        <v>9</v>
      </c>
      <c r="K7" s="32">
        <v>10</v>
      </c>
    </row>
    <row r="8" spans="1:11" ht="15.75" x14ac:dyDescent="0.2">
      <c r="A8" s="73" t="s">
        <v>6</v>
      </c>
      <c r="B8" s="73"/>
      <c r="C8" s="33">
        <v>1</v>
      </c>
      <c r="D8" s="34">
        <v>0</v>
      </c>
      <c r="E8" s="35">
        <f>E9+E10+E11+E12+E13+E15+E16+E14</f>
        <v>627987927.39999998</v>
      </c>
      <c r="F8" s="36">
        <f>F9+F10+F11+F12+F13+F15+F16+F14</f>
        <v>688322565.65999997</v>
      </c>
      <c r="G8" s="37">
        <f>SUM(G9:G16)</f>
        <v>770994180</v>
      </c>
      <c r="H8" s="37">
        <f>SUM(H9:H16)</f>
        <v>728688090</v>
      </c>
      <c r="I8" s="37">
        <f>SUM(I9:I16)</f>
        <v>851988710</v>
      </c>
      <c r="J8" s="38">
        <f t="shared" ref="J8:J65" si="0">E8-G8</f>
        <v>-143006252.60000002</v>
      </c>
      <c r="K8" s="38">
        <f t="shared" ref="K8:K9" si="1">F8-G8</f>
        <v>-82671614.340000033</v>
      </c>
    </row>
    <row r="9" spans="1:11" ht="47.25" x14ac:dyDescent="0.2">
      <c r="A9" s="39" t="s">
        <v>7</v>
      </c>
      <c r="B9" s="40"/>
      <c r="C9" s="41">
        <v>1</v>
      </c>
      <c r="D9" s="42">
        <v>2</v>
      </c>
      <c r="E9" s="43">
        <v>11332229.5</v>
      </c>
      <c r="F9" s="44">
        <v>14559500</v>
      </c>
      <c r="G9" s="45">
        <v>12075800</v>
      </c>
      <c r="H9" s="45">
        <v>12092900</v>
      </c>
      <c r="I9" s="45">
        <v>12110700</v>
      </c>
      <c r="J9" s="46">
        <f t="shared" si="0"/>
        <v>-743570.5</v>
      </c>
      <c r="K9" s="46">
        <f t="shared" si="1"/>
        <v>2483700</v>
      </c>
    </row>
    <row r="10" spans="1:11" ht="69" customHeight="1" x14ac:dyDescent="0.2">
      <c r="A10" s="39" t="s">
        <v>8</v>
      </c>
      <c r="B10" s="40"/>
      <c r="C10" s="41">
        <v>1</v>
      </c>
      <c r="D10" s="42">
        <v>3</v>
      </c>
      <c r="E10" s="43">
        <v>80814</v>
      </c>
      <c r="F10" s="44">
        <v>101939.39</v>
      </c>
      <c r="G10" s="45">
        <v>147200</v>
      </c>
      <c r="H10" s="45">
        <v>147200</v>
      </c>
      <c r="I10" s="45">
        <v>147200</v>
      </c>
      <c r="J10" s="46">
        <f t="shared" si="0"/>
        <v>-66386</v>
      </c>
      <c r="K10" s="46">
        <f t="shared" ref="K10:K65" si="2">F10-G10</f>
        <v>-45260.61</v>
      </c>
    </row>
    <row r="11" spans="1:11" ht="80.25" customHeight="1" x14ac:dyDescent="0.2">
      <c r="A11" s="39" t="s">
        <v>9</v>
      </c>
      <c r="B11" s="40"/>
      <c r="C11" s="41">
        <v>1</v>
      </c>
      <c r="D11" s="42">
        <v>4</v>
      </c>
      <c r="E11" s="43">
        <v>250796477.47999999</v>
      </c>
      <c r="F11" s="44">
        <v>280243426.20999998</v>
      </c>
      <c r="G11" s="45">
        <v>289142400</v>
      </c>
      <c r="H11" s="45">
        <v>287997100</v>
      </c>
      <c r="I11" s="45">
        <v>287997100</v>
      </c>
      <c r="J11" s="46">
        <f t="shared" si="0"/>
        <v>-38345922.520000011</v>
      </c>
      <c r="K11" s="46">
        <f t="shared" si="2"/>
        <v>-8898973.7900000215</v>
      </c>
    </row>
    <row r="12" spans="1:11" ht="15.75" x14ac:dyDescent="0.2">
      <c r="A12" s="47" t="s">
        <v>10</v>
      </c>
      <c r="B12" s="40"/>
      <c r="C12" s="41">
        <v>1</v>
      </c>
      <c r="D12" s="42">
        <v>5</v>
      </c>
      <c r="E12" s="43">
        <v>26119.68</v>
      </c>
      <c r="F12" s="44">
        <v>3900</v>
      </c>
      <c r="G12" s="45">
        <v>29800</v>
      </c>
      <c r="H12" s="45">
        <v>4700</v>
      </c>
      <c r="I12" s="45">
        <v>2200</v>
      </c>
      <c r="J12" s="46">
        <f t="shared" si="0"/>
        <v>-3680.3199999999997</v>
      </c>
      <c r="K12" s="46">
        <f t="shared" si="2"/>
        <v>-25900</v>
      </c>
    </row>
    <row r="13" spans="1:11" ht="63" x14ac:dyDescent="0.2">
      <c r="A13" s="39" t="s">
        <v>11</v>
      </c>
      <c r="B13" s="40"/>
      <c r="C13" s="41">
        <v>1</v>
      </c>
      <c r="D13" s="42">
        <v>6</v>
      </c>
      <c r="E13" s="43">
        <v>69586304.159999996</v>
      </c>
      <c r="F13" s="44">
        <v>77614425.359999999</v>
      </c>
      <c r="G13" s="45">
        <v>84272100</v>
      </c>
      <c r="H13" s="45">
        <v>83125190</v>
      </c>
      <c r="I13" s="45">
        <v>83712700</v>
      </c>
      <c r="J13" s="46">
        <f t="shared" si="0"/>
        <v>-14685795.840000004</v>
      </c>
      <c r="K13" s="46">
        <f t="shared" si="2"/>
        <v>-6657674.6400000006</v>
      </c>
    </row>
    <row r="14" spans="1:11" ht="31.5" x14ac:dyDescent="0.2">
      <c r="A14" s="47" t="s">
        <v>12</v>
      </c>
      <c r="B14" s="40"/>
      <c r="C14" s="41">
        <v>1</v>
      </c>
      <c r="D14" s="42">
        <v>7</v>
      </c>
      <c r="E14" s="43">
        <v>3881.88</v>
      </c>
      <c r="F14" s="44">
        <v>6354600</v>
      </c>
      <c r="G14" s="45">
        <v>0</v>
      </c>
      <c r="H14" s="45">
        <v>0</v>
      </c>
      <c r="I14" s="45">
        <v>0</v>
      </c>
      <c r="J14" s="46">
        <f t="shared" si="0"/>
        <v>3881.88</v>
      </c>
      <c r="K14" s="46">
        <f t="shared" si="2"/>
        <v>6354600</v>
      </c>
    </row>
    <row r="15" spans="1:11" ht="15.75" x14ac:dyDescent="0.2">
      <c r="A15" s="39" t="s">
        <v>13</v>
      </c>
      <c r="B15" s="40"/>
      <c r="C15" s="41">
        <v>1</v>
      </c>
      <c r="D15" s="42">
        <v>11</v>
      </c>
      <c r="E15" s="43">
        <v>0</v>
      </c>
      <c r="F15" s="44">
        <v>500000</v>
      </c>
      <c r="G15" s="45">
        <v>500000</v>
      </c>
      <c r="H15" s="45">
        <v>500000</v>
      </c>
      <c r="I15" s="45">
        <v>500000</v>
      </c>
      <c r="J15" s="46">
        <f t="shared" si="0"/>
        <v>-500000</v>
      </c>
      <c r="K15" s="46">
        <f t="shared" si="2"/>
        <v>0</v>
      </c>
    </row>
    <row r="16" spans="1:11" ht="15.75" x14ac:dyDescent="0.2">
      <c r="A16" s="39" t="s">
        <v>14</v>
      </c>
      <c r="B16" s="40"/>
      <c r="C16" s="41">
        <v>1</v>
      </c>
      <c r="D16" s="42">
        <v>13</v>
      </c>
      <c r="E16" s="43">
        <v>296162100.69999999</v>
      </c>
      <c r="F16" s="44">
        <v>308944774.69999999</v>
      </c>
      <c r="G16" s="45">
        <v>384826880</v>
      </c>
      <c r="H16" s="45">
        <v>344821000</v>
      </c>
      <c r="I16" s="45">
        <v>467518810</v>
      </c>
      <c r="J16" s="46">
        <f t="shared" si="0"/>
        <v>-88664779.300000012</v>
      </c>
      <c r="K16" s="46">
        <f t="shared" si="2"/>
        <v>-75882105.300000012</v>
      </c>
    </row>
    <row r="17" spans="1:11" ht="15.75" x14ac:dyDescent="0.2">
      <c r="A17" s="48" t="s">
        <v>15</v>
      </c>
      <c r="B17" s="49"/>
      <c r="C17" s="33">
        <v>2</v>
      </c>
      <c r="D17" s="34">
        <v>0</v>
      </c>
      <c r="E17" s="35">
        <f>E18</f>
        <v>3989300</v>
      </c>
      <c r="F17" s="36">
        <f>F18</f>
        <v>4626400</v>
      </c>
      <c r="G17" s="37">
        <f>G18</f>
        <v>6408000</v>
      </c>
      <c r="H17" s="37">
        <f>H18</f>
        <v>7181300</v>
      </c>
      <c r="I17" s="37">
        <f>I18</f>
        <v>9222100</v>
      </c>
      <c r="J17" s="38">
        <f t="shared" si="0"/>
        <v>-2418700</v>
      </c>
      <c r="K17" s="38">
        <f t="shared" si="2"/>
        <v>-1781600</v>
      </c>
    </row>
    <row r="18" spans="1:11" ht="31.5" x14ac:dyDescent="0.2">
      <c r="A18" s="39" t="s">
        <v>16</v>
      </c>
      <c r="B18" s="40"/>
      <c r="C18" s="41">
        <v>2</v>
      </c>
      <c r="D18" s="42">
        <v>3</v>
      </c>
      <c r="E18" s="43">
        <v>3989300</v>
      </c>
      <c r="F18" s="44">
        <v>4626400</v>
      </c>
      <c r="G18" s="45">
        <v>6408000</v>
      </c>
      <c r="H18" s="45">
        <v>7181300</v>
      </c>
      <c r="I18" s="45">
        <v>9222100</v>
      </c>
      <c r="J18" s="46">
        <f>E18-G18</f>
        <v>-2418700</v>
      </c>
      <c r="K18" s="46">
        <f t="shared" si="2"/>
        <v>-1781600</v>
      </c>
    </row>
    <row r="19" spans="1:11" ht="41.25" customHeight="1" x14ac:dyDescent="0.2">
      <c r="A19" s="76" t="s">
        <v>17</v>
      </c>
      <c r="B19" s="76"/>
      <c r="C19" s="33">
        <v>3</v>
      </c>
      <c r="D19" s="34">
        <v>0</v>
      </c>
      <c r="E19" s="35">
        <f>E20+E21+E22+E23</f>
        <v>29893123.110000003</v>
      </c>
      <c r="F19" s="36">
        <f>F20+F21+F22+F23</f>
        <v>34654256.880000003</v>
      </c>
      <c r="G19" s="37">
        <f>G20+G22+G23+G21</f>
        <v>29794930</v>
      </c>
      <c r="H19" s="37">
        <f>H20+H22+H23+H21</f>
        <v>29496020</v>
      </c>
      <c r="I19" s="37">
        <f>I20+I22+I23+I21</f>
        <v>29581230</v>
      </c>
      <c r="J19" s="38">
        <f t="shared" si="0"/>
        <v>98193.110000003129</v>
      </c>
      <c r="K19" s="38">
        <f t="shared" si="2"/>
        <v>4859326.8800000027</v>
      </c>
    </row>
    <row r="20" spans="1:11" ht="15.75" x14ac:dyDescent="0.2">
      <c r="A20" s="50" t="s">
        <v>18</v>
      </c>
      <c r="B20" s="50"/>
      <c r="C20" s="41">
        <v>3</v>
      </c>
      <c r="D20" s="42">
        <v>4</v>
      </c>
      <c r="E20" s="43">
        <v>8011159.2000000002</v>
      </c>
      <c r="F20" s="44">
        <v>8194238.1699999999</v>
      </c>
      <c r="G20" s="45">
        <v>4578400</v>
      </c>
      <c r="H20" s="45">
        <v>4578400</v>
      </c>
      <c r="I20" s="45">
        <v>4578400</v>
      </c>
      <c r="J20" s="46">
        <f t="shared" si="0"/>
        <v>3432759.2</v>
      </c>
      <c r="K20" s="46">
        <f t="shared" si="2"/>
        <v>3615838.17</v>
      </c>
    </row>
    <row r="21" spans="1:11" ht="15.75" x14ac:dyDescent="0.2">
      <c r="A21" s="39" t="s">
        <v>19</v>
      </c>
      <c r="B21" s="40"/>
      <c r="C21" s="41">
        <v>3</v>
      </c>
      <c r="D21" s="42">
        <v>9</v>
      </c>
      <c r="E21" s="43">
        <v>308955.38</v>
      </c>
      <c r="F21" s="44">
        <v>321400</v>
      </c>
      <c r="G21" s="45">
        <v>334300</v>
      </c>
      <c r="H21" s="45">
        <v>334300</v>
      </c>
      <c r="I21" s="45">
        <v>334300</v>
      </c>
      <c r="J21" s="46">
        <f t="shared" si="0"/>
        <v>-25344.619999999995</v>
      </c>
      <c r="K21" s="46">
        <f t="shared" si="2"/>
        <v>-12900</v>
      </c>
    </row>
    <row r="22" spans="1:11" ht="63" x14ac:dyDescent="0.2">
      <c r="A22" s="51" t="s">
        <v>20</v>
      </c>
      <c r="B22" s="52"/>
      <c r="C22" s="53">
        <v>3</v>
      </c>
      <c r="D22" s="54">
        <v>10</v>
      </c>
      <c r="E22" s="43">
        <v>20557053.300000001</v>
      </c>
      <c r="F22" s="44">
        <v>24936458.100000001</v>
      </c>
      <c r="G22" s="45">
        <v>24384300</v>
      </c>
      <c r="H22" s="45">
        <v>24155700</v>
      </c>
      <c r="I22" s="45">
        <v>24186500</v>
      </c>
      <c r="J22" s="46">
        <f t="shared" si="0"/>
        <v>-3827246.6999999993</v>
      </c>
      <c r="K22" s="46">
        <f t="shared" si="2"/>
        <v>552158.10000000149</v>
      </c>
    </row>
    <row r="23" spans="1:11" ht="47.25" x14ac:dyDescent="0.2">
      <c r="A23" s="39" t="s">
        <v>21</v>
      </c>
      <c r="B23" s="55"/>
      <c r="C23" s="41">
        <v>3</v>
      </c>
      <c r="D23" s="42">
        <v>14</v>
      </c>
      <c r="E23" s="43">
        <v>1015955.23</v>
      </c>
      <c r="F23" s="44">
        <v>1202160.6100000001</v>
      </c>
      <c r="G23" s="45">
        <v>497930</v>
      </c>
      <c r="H23" s="45">
        <v>427620</v>
      </c>
      <c r="I23" s="45">
        <v>482030</v>
      </c>
      <c r="J23" s="46">
        <f t="shared" si="0"/>
        <v>518025.23</v>
      </c>
      <c r="K23" s="46">
        <f t="shared" si="2"/>
        <v>704230.6100000001</v>
      </c>
    </row>
    <row r="24" spans="1:11" ht="15.75" x14ac:dyDescent="0.2">
      <c r="A24" s="73" t="s">
        <v>22</v>
      </c>
      <c r="B24" s="73"/>
      <c r="C24" s="33">
        <v>4</v>
      </c>
      <c r="D24" s="34">
        <v>0</v>
      </c>
      <c r="E24" s="35">
        <f>E25+E26+E27+E28+E29+E30</f>
        <v>523081921.66999996</v>
      </c>
      <c r="F24" s="36">
        <f>F25+F26+F27+F28+F29+F30</f>
        <v>463220390.49999994</v>
      </c>
      <c r="G24" s="37">
        <f>G25+G26+G27+G28+G29+G30</f>
        <v>427557170</v>
      </c>
      <c r="H24" s="37">
        <f>H25+H26+H27+H28+H29+H30</f>
        <v>418428880</v>
      </c>
      <c r="I24" s="37">
        <f>I25+I26+I27+I28+I29+I30</f>
        <v>444449300</v>
      </c>
      <c r="J24" s="38">
        <f t="shared" si="0"/>
        <v>95524751.669999957</v>
      </c>
      <c r="K24" s="38">
        <f t="shared" si="2"/>
        <v>35663220.49999994</v>
      </c>
    </row>
    <row r="25" spans="1:11" ht="15.75" x14ac:dyDescent="0.2">
      <c r="A25" s="47" t="s">
        <v>23</v>
      </c>
      <c r="B25" s="48"/>
      <c r="C25" s="41">
        <v>4</v>
      </c>
      <c r="D25" s="42">
        <v>1</v>
      </c>
      <c r="E25" s="43">
        <v>6259000</v>
      </c>
      <c r="F25" s="44">
        <v>7819900</v>
      </c>
      <c r="G25" s="45">
        <v>7673200</v>
      </c>
      <c r="H25" s="45">
        <v>7723200</v>
      </c>
      <c r="I25" s="45">
        <v>7773200</v>
      </c>
      <c r="J25" s="46">
        <f t="shared" si="0"/>
        <v>-1414200</v>
      </c>
      <c r="K25" s="46">
        <f t="shared" si="2"/>
        <v>146700</v>
      </c>
    </row>
    <row r="26" spans="1:11" ht="15.75" x14ac:dyDescent="0.2">
      <c r="A26" s="39" t="s">
        <v>24</v>
      </c>
      <c r="B26" s="40"/>
      <c r="C26" s="41">
        <v>4</v>
      </c>
      <c r="D26" s="42">
        <v>5</v>
      </c>
      <c r="E26" s="43">
        <v>121023705.02</v>
      </c>
      <c r="F26" s="44">
        <v>99489400</v>
      </c>
      <c r="G26" s="45">
        <v>55243800</v>
      </c>
      <c r="H26" s="45">
        <v>46743800</v>
      </c>
      <c r="I26" s="45">
        <v>46743800</v>
      </c>
      <c r="J26" s="46">
        <f t="shared" si="0"/>
        <v>65779905.019999996</v>
      </c>
      <c r="K26" s="46">
        <f t="shared" si="2"/>
        <v>44245600</v>
      </c>
    </row>
    <row r="27" spans="1:11" ht="15.75" x14ac:dyDescent="0.2">
      <c r="A27" s="39" t="s">
        <v>25</v>
      </c>
      <c r="B27" s="40"/>
      <c r="C27" s="41">
        <v>4</v>
      </c>
      <c r="D27" s="42">
        <v>8</v>
      </c>
      <c r="E27" s="43">
        <v>84708098.939999998</v>
      </c>
      <c r="F27" s="44">
        <v>101489760</v>
      </c>
      <c r="G27" s="45">
        <v>74021700</v>
      </c>
      <c r="H27" s="45">
        <v>90906100</v>
      </c>
      <c r="I27" s="45">
        <v>114076800</v>
      </c>
      <c r="J27" s="46">
        <f t="shared" si="0"/>
        <v>10686398.939999998</v>
      </c>
      <c r="K27" s="46">
        <f t="shared" si="2"/>
        <v>27468060</v>
      </c>
    </row>
    <row r="28" spans="1:11" ht="15.75" x14ac:dyDescent="0.2">
      <c r="A28" s="39" t="s">
        <v>26</v>
      </c>
      <c r="B28" s="40"/>
      <c r="C28" s="41">
        <v>4</v>
      </c>
      <c r="D28" s="42">
        <v>9</v>
      </c>
      <c r="E28" s="43">
        <v>275464337.95999998</v>
      </c>
      <c r="F28" s="44">
        <v>210924126.91</v>
      </c>
      <c r="G28" s="45">
        <v>260991440</v>
      </c>
      <c r="H28" s="45">
        <v>247428460</v>
      </c>
      <c r="I28" s="45">
        <v>249757180</v>
      </c>
      <c r="J28" s="46">
        <f t="shared" si="0"/>
        <v>14472897.959999979</v>
      </c>
      <c r="K28" s="46">
        <f t="shared" si="2"/>
        <v>-50067313.090000004</v>
      </c>
    </row>
    <row r="29" spans="1:11" ht="15.75" x14ac:dyDescent="0.2">
      <c r="A29" s="39" t="s">
        <v>27</v>
      </c>
      <c r="B29" s="40"/>
      <c r="C29" s="41">
        <v>4</v>
      </c>
      <c r="D29" s="42">
        <v>10</v>
      </c>
      <c r="E29" s="43">
        <v>18640696.969999999</v>
      </c>
      <c r="F29" s="44">
        <v>19484954.09</v>
      </c>
      <c r="G29" s="45">
        <v>17623500</v>
      </c>
      <c r="H29" s="45">
        <v>17500900</v>
      </c>
      <c r="I29" s="45">
        <v>17971900</v>
      </c>
      <c r="J29" s="46">
        <f t="shared" si="0"/>
        <v>1017196.9699999988</v>
      </c>
      <c r="K29" s="46">
        <f t="shared" si="2"/>
        <v>1861454.0899999999</v>
      </c>
    </row>
    <row r="30" spans="1:11" ht="31.5" x14ac:dyDescent="0.2">
      <c r="A30" s="39" t="s">
        <v>28</v>
      </c>
      <c r="B30" s="40"/>
      <c r="C30" s="41">
        <v>4</v>
      </c>
      <c r="D30" s="42">
        <v>12</v>
      </c>
      <c r="E30" s="43">
        <v>16986082.780000001</v>
      </c>
      <c r="F30" s="44">
        <v>24012249.5</v>
      </c>
      <c r="G30" s="45">
        <v>12003530</v>
      </c>
      <c r="H30" s="45">
        <v>8126420</v>
      </c>
      <c r="I30" s="45">
        <v>8126420</v>
      </c>
      <c r="J30" s="46">
        <f t="shared" si="0"/>
        <v>4982552.7800000012</v>
      </c>
      <c r="K30" s="46">
        <f t="shared" si="2"/>
        <v>12008719.5</v>
      </c>
    </row>
    <row r="31" spans="1:11" ht="15.75" x14ac:dyDescent="0.2">
      <c r="A31" s="73" t="s">
        <v>29</v>
      </c>
      <c r="B31" s="73"/>
      <c r="C31" s="33">
        <v>5</v>
      </c>
      <c r="D31" s="34">
        <v>0</v>
      </c>
      <c r="E31" s="35">
        <f>E32+E33+E34+E35</f>
        <v>2220324496.5500002</v>
      </c>
      <c r="F31" s="36">
        <f>F32+F33+F34+F35</f>
        <v>1036823037.6499999</v>
      </c>
      <c r="G31" s="37">
        <f>G32+G33+G34+G35</f>
        <v>805054200</v>
      </c>
      <c r="H31" s="37">
        <f>H32+H33+H34+H35</f>
        <v>478323500</v>
      </c>
      <c r="I31" s="37">
        <f>I32+I33+I34+I35</f>
        <v>403617750</v>
      </c>
      <c r="J31" s="38">
        <f t="shared" si="0"/>
        <v>1415270296.5500002</v>
      </c>
      <c r="K31" s="38">
        <f t="shared" si="2"/>
        <v>231768837.64999986</v>
      </c>
    </row>
    <row r="32" spans="1:11" ht="15.75" x14ac:dyDescent="0.2">
      <c r="A32" s="39" t="s">
        <v>30</v>
      </c>
      <c r="B32" s="40"/>
      <c r="C32" s="41">
        <v>5</v>
      </c>
      <c r="D32" s="42">
        <v>1</v>
      </c>
      <c r="E32" s="43">
        <v>443305810.67000002</v>
      </c>
      <c r="F32" s="44">
        <v>175110989.28</v>
      </c>
      <c r="G32" s="45">
        <v>28361090</v>
      </c>
      <c r="H32" s="45">
        <v>29887580</v>
      </c>
      <c r="I32" s="45">
        <v>29887580</v>
      </c>
      <c r="J32" s="46">
        <f t="shared" si="0"/>
        <v>414944720.67000002</v>
      </c>
      <c r="K32" s="46">
        <f t="shared" si="2"/>
        <v>146749899.28</v>
      </c>
    </row>
    <row r="33" spans="1:11" ht="15.75" x14ac:dyDescent="0.2">
      <c r="A33" s="39" t="s">
        <v>31</v>
      </c>
      <c r="B33" s="40"/>
      <c r="C33" s="41">
        <v>5</v>
      </c>
      <c r="D33" s="42">
        <v>2</v>
      </c>
      <c r="E33" s="43">
        <v>1648712180.1400001</v>
      </c>
      <c r="F33" s="44">
        <v>680631859.67999995</v>
      </c>
      <c r="G33" s="45">
        <v>375301230</v>
      </c>
      <c r="H33" s="45">
        <v>352131040</v>
      </c>
      <c r="I33" s="45">
        <v>278740000</v>
      </c>
      <c r="J33" s="46">
        <f t="shared" si="0"/>
        <v>1273410950.1400001</v>
      </c>
      <c r="K33" s="46">
        <f t="shared" si="2"/>
        <v>305330629.67999995</v>
      </c>
    </row>
    <row r="34" spans="1:11" ht="15.75" x14ac:dyDescent="0.2">
      <c r="A34" s="39" t="s">
        <v>32</v>
      </c>
      <c r="B34" s="40"/>
      <c r="C34" s="41">
        <v>5</v>
      </c>
      <c r="D34" s="42">
        <v>3</v>
      </c>
      <c r="E34" s="43">
        <v>128304305.73999999</v>
      </c>
      <c r="F34" s="44">
        <v>181078288.69</v>
      </c>
      <c r="G34" s="45">
        <v>401387880</v>
      </c>
      <c r="H34" s="45">
        <v>96300880</v>
      </c>
      <c r="I34" s="45">
        <v>94986170</v>
      </c>
      <c r="J34" s="46">
        <f t="shared" si="0"/>
        <v>-273083574.25999999</v>
      </c>
      <c r="K34" s="46">
        <f t="shared" si="2"/>
        <v>-220309591.31</v>
      </c>
    </row>
    <row r="35" spans="1:11" ht="31.5" x14ac:dyDescent="0.2">
      <c r="A35" s="39" t="s">
        <v>33</v>
      </c>
      <c r="B35" s="40"/>
      <c r="C35" s="41">
        <v>5</v>
      </c>
      <c r="D35" s="42">
        <v>5</v>
      </c>
      <c r="E35" s="43">
        <v>2200</v>
      </c>
      <c r="F35" s="44">
        <v>1900</v>
      </c>
      <c r="G35" s="45">
        <v>4000</v>
      </c>
      <c r="H35" s="45">
        <v>4000</v>
      </c>
      <c r="I35" s="45">
        <v>4000</v>
      </c>
      <c r="J35" s="46">
        <f t="shared" si="0"/>
        <v>-1800</v>
      </c>
      <c r="K35" s="46">
        <f t="shared" si="2"/>
        <v>-2100</v>
      </c>
    </row>
    <row r="36" spans="1:11" ht="15.75" x14ac:dyDescent="0.2">
      <c r="A36" s="73" t="s">
        <v>34</v>
      </c>
      <c r="B36" s="73"/>
      <c r="C36" s="33">
        <v>6</v>
      </c>
      <c r="D36" s="34">
        <v>0</v>
      </c>
      <c r="E36" s="35">
        <f>E37</f>
        <v>103625390.26000001</v>
      </c>
      <c r="F36" s="36">
        <f>F37</f>
        <v>304020621.80000001</v>
      </c>
      <c r="G36" s="37">
        <f>G37</f>
        <v>2695900</v>
      </c>
      <c r="H36" s="37">
        <f>H37</f>
        <v>2683100</v>
      </c>
      <c r="I36" s="37">
        <f>I37</f>
        <v>2683100</v>
      </c>
      <c r="J36" s="38">
        <f>E36-G36</f>
        <v>100929490.26000001</v>
      </c>
      <c r="K36" s="38">
        <f t="shared" si="2"/>
        <v>301324721.80000001</v>
      </c>
    </row>
    <row r="37" spans="1:11" ht="31.5" x14ac:dyDescent="0.2">
      <c r="A37" s="39" t="s">
        <v>35</v>
      </c>
      <c r="B37" s="40"/>
      <c r="C37" s="41">
        <v>6</v>
      </c>
      <c r="D37" s="42">
        <v>5</v>
      </c>
      <c r="E37" s="43">
        <v>103625390.26000001</v>
      </c>
      <c r="F37" s="44">
        <v>304020621.80000001</v>
      </c>
      <c r="G37" s="45">
        <v>2695900</v>
      </c>
      <c r="H37" s="45">
        <v>2683100</v>
      </c>
      <c r="I37" s="45">
        <v>2683100</v>
      </c>
      <c r="J37" s="46">
        <f t="shared" si="0"/>
        <v>100929490.26000001</v>
      </c>
      <c r="K37" s="46">
        <f t="shared" si="2"/>
        <v>301324721.80000001</v>
      </c>
    </row>
    <row r="38" spans="1:11" ht="15.75" x14ac:dyDescent="0.2">
      <c r="A38" s="73" t="s">
        <v>36</v>
      </c>
      <c r="B38" s="73"/>
      <c r="C38" s="33">
        <v>7</v>
      </c>
      <c r="D38" s="34">
        <v>0</v>
      </c>
      <c r="E38" s="35">
        <f>E39+E40+E42+E43+E41</f>
        <v>2319165644.3499999</v>
      </c>
      <c r="F38" s="36">
        <f>F39+F40+F42+F43+F41</f>
        <v>2680591828.77</v>
      </c>
      <c r="G38" s="37">
        <f>G39+G40+G41+G42+G43</f>
        <v>2852215970</v>
      </c>
      <c r="H38" s="37">
        <f>H39+H40+H41+H42+H43</f>
        <v>2697384960</v>
      </c>
      <c r="I38" s="37">
        <f>I39+I40+I41+I42+I43</f>
        <v>2693104160</v>
      </c>
      <c r="J38" s="38">
        <f t="shared" si="0"/>
        <v>-533050325.6500001</v>
      </c>
      <c r="K38" s="38">
        <f t="shared" si="2"/>
        <v>-171624141.23000002</v>
      </c>
    </row>
    <row r="39" spans="1:11" ht="15.75" x14ac:dyDescent="0.2">
      <c r="A39" s="39" t="s">
        <v>37</v>
      </c>
      <c r="B39" s="48"/>
      <c r="C39" s="41">
        <v>7</v>
      </c>
      <c r="D39" s="42">
        <v>1</v>
      </c>
      <c r="E39" s="43">
        <v>487227705.79000002</v>
      </c>
      <c r="F39" s="44">
        <v>502138359.73000002</v>
      </c>
      <c r="G39" s="45">
        <v>553835197</v>
      </c>
      <c r="H39" s="45">
        <v>497862600</v>
      </c>
      <c r="I39" s="45">
        <v>497862600</v>
      </c>
      <c r="J39" s="46">
        <f t="shared" si="0"/>
        <v>-66607491.209999979</v>
      </c>
      <c r="K39" s="46">
        <f t="shared" si="2"/>
        <v>-51696837.269999981</v>
      </c>
    </row>
    <row r="40" spans="1:11" ht="15.75" x14ac:dyDescent="0.2">
      <c r="A40" s="39" t="s">
        <v>38</v>
      </c>
      <c r="B40" s="40"/>
      <c r="C40" s="41">
        <v>7</v>
      </c>
      <c r="D40" s="42">
        <v>2</v>
      </c>
      <c r="E40" s="43">
        <v>1456178613.4300001</v>
      </c>
      <c r="F40" s="44">
        <v>1754942727.21</v>
      </c>
      <c r="G40" s="45">
        <v>1852729706</v>
      </c>
      <c r="H40" s="45">
        <v>1757905660</v>
      </c>
      <c r="I40" s="45">
        <v>1755648560</v>
      </c>
      <c r="J40" s="46">
        <f t="shared" si="0"/>
        <v>-396551092.56999993</v>
      </c>
      <c r="K40" s="46">
        <f t="shared" si="2"/>
        <v>-97786978.789999962</v>
      </c>
    </row>
    <row r="41" spans="1:11" ht="15.75" x14ac:dyDescent="0.2">
      <c r="A41" s="39" t="s">
        <v>39</v>
      </c>
      <c r="B41" s="40"/>
      <c r="C41" s="41">
        <v>7</v>
      </c>
      <c r="D41" s="42">
        <v>3</v>
      </c>
      <c r="E41" s="43">
        <v>167632318.59</v>
      </c>
      <c r="F41" s="44">
        <v>185712281.88</v>
      </c>
      <c r="G41" s="45">
        <v>195770576</v>
      </c>
      <c r="H41" s="45">
        <v>193202200</v>
      </c>
      <c r="I41" s="45">
        <v>193765800</v>
      </c>
      <c r="J41" s="46">
        <f t="shared" si="0"/>
        <v>-28138257.409999996</v>
      </c>
      <c r="K41" s="46">
        <f t="shared" si="2"/>
        <v>-10058294.120000005</v>
      </c>
    </row>
    <row r="42" spans="1:11" ht="15.75" x14ac:dyDescent="0.2">
      <c r="A42" s="39" t="s">
        <v>40</v>
      </c>
      <c r="B42" s="40"/>
      <c r="C42" s="41">
        <v>7</v>
      </c>
      <c r="D42" s="42">
        <v>7</v>
      </c>
      <c r="E42" s="43">
        <v>34050091.57</v>
      </c>
      <c r="F42" s="44">
        <v>39304043</v>
      </c>
      <c r="G42" s="45">
        <v>36949170</v>
      </c>
      <c r="H42" s="45">
        <v>34735600</v>
      </c>
      <c r="I42" s="45">
        <v>34863200</v>
      </c>
      <c r="J42" s="46">
        <f t="shared" si="0"/>
        <v>-2899078.4299999997</v>
      </c>
      <c r="K42" s="46">
        <f t="shared" si="2"/>
        <v>2354873</v>
      </c>
    </row>
    <row r="43" spans="1:11" ht="15.75" x14ac:dyDescent="0.2">
      <c r="A43" s="39" t="s">
        <v>41</v>
      </c>
      <c r="B43" s="40"/>
      <c r="C43" s="41">
        <v>7</v>
      </c>
      <c r="D43" s="42">
        <v>9</v>
      </c>
      <c r="E43" s="43">
        <v>174076914.97</v>
      </c>
      <c r="F43" s="44">
        <v>198494416.94999999</v>
      </c>
      <c r="G43" s="45">
        <v>212931321</v>
      </c>
      <c r="H43" s="45">
        <v>213678900</v>
      </c>
      <c r="I43" s="45">
        <v>210964000</v>
      </c>
      <c r="J43" s="46">
        <f t="shared" si="0"/>
        <v>-38854406.030000001</v>
      </c>
      <c r="K43" s="46">
        <f t="shared" si="2"/>
        <v>-14436904.050000012</v>
      </c>
    </row>
    <row r="44" spans="1:11" ht="15.75" x14ac:dyDescent="0.2">
      <c r="A44" s="73" t="s">
        <v>42</v>
      </c>
      <c r="B44" s="73"/>
      <c r="C44" s="33">
        <v>8</v>
      </c>
      <c r="D44" s="34">
        <v>0</v>
      </c>
      <c r="E44" s="35">
        <f>E45+E46</f>
        <v>205345036.38</v>
      </c>
      <c r="F44" s="36">
        <f>F45+F46</f>
        <v>198879636.31</v>
      </c>
      <c r="G44" s="37">
        <f>G45+G46</f>
        <v>221454700</v>
      </c>
      <c r="H44" s="37">
        <f>H45+H46</f>
        <v>194814000</v>
      </c>
      <c r="I44" s="37">
        <f>I45+I46</f>
        <v>196358300</v>
      </c>
      <c r="J44" s="38">
        <f t="shared" si="0"/>
        <v>-16109663.620000005</v>
      </c>
      <c r="K44" s="38">
        <f t="shared" si="2"/>
        <v>-22575063.689999998</v>
      </c>
    </row>
    <row r="45" spans="1:11" ht="15.75" x14ac:dyDescent="0.2">
      <c r="A45" s="39" t="s">
        <v>43</v>
      </c>
      <c r="B45" s="40"/>
      <c r="C45" s="41">
        <v>8</v>
      </c>
      <c r="D45" s="42">
        <v>1</v>
      </c>
      <c r="E45" s="43">
        <v>187067216.16999999</v>
      </c>
      <c r="F45" s="44">
        <v>178738187.75</v>
      </c>
      <c r="G45" s="45">
        <v>201050400</v>
      </c>
      <c r="H45" s="45">
        <v>174628700</v>
      </c>
      <c r="I45" s="45">
        <v>175999000</v>
      </c>
      <c r="J45" s="46">
        <f t="shared" si="0"/>
        <v>-13983183.830000013</v>
      </c>
      <c r="K45" s="46">
        <f t="shared" si="2"/>
        <v>-22312212.25</v>
      </c>
    </row>
    <row r="46" spans="1:11" ht="31.5" x14ac:dyDescent="0.2">
      <c r="A46" s="39" t="s">
        <v>44</v>
      </c>
      <c r="B46" s="40"/>
      <c r="C46" s="41">
        <v>8</v>
      </c>
      <c r="D46" s="42">
        <v>4</v>
      </c>
      <c r="E46" s="43">
        <v>18277820.210000001</v>
      </c>
      <c r="F46" s="44">
        <v>20141448.559999999</v>
      </c>
      <c r="G46" s="45">
        <v>20404300</v>
      </c>
      <c r="H46" s="45">
        <v>20185300</v>
      </c>
      <c r="I46" s="45">
        <v>20359300</v>
      </c>
      <c r="J46" s="46">
        <f t="shared" si="0"/>
        <v>-2126479.7899999991</v>
      </c>
      <c r="K46" s="46">
        <f t="shared" si="2"/>
        <v>-262851.44000000134</v>
      </c>
    </row>
    <row r="47" spans="1:11" s="12" customFormat="1" ht="15.75" x14ac:dyDescent="0.2">
      <c r="A47" s="48" t="s">
        <v>45</v>
      </c>
      <c r="B47" s="49"/>
      <c r="C47" s="33">
        <v>9</v>
      </c>
      <c r="D47" s="34">
        <v>0</v>
      </c>
      <c r="E47" s="35">
        <f>E48</f>
        <v>604600</v>
      </c>
      <c r="F47" s="36">
        <f>F48</f>
        <v>604600</v>
      </c>
      <c r="G47" s="37">
        <f>G48</f>
        <v>604600</v>
      </c>
      <c r="H47" s="37">
        <f>H48</f>
        <v>604600</v>
      </c>
      <c r="I47" s="37">
        <f>I48</f>
        <v>604600</v>
      </c>
      <c r="J47" s="13">
        <f t="shared" ref="J47:K47" si="3">J48</f>
        <v>0</v>
      </c>
      <c r="K47" s="13">
        <f t="shared" si="3"/>
        <v>0</v>
      </c>
    </row>
    <row r="48" spans="1:11" ht="15.75" x14ac:dyDescent="0.2">
      <c r="A48" s="39" t="s">
        <v>46</v>
      </c>
      <c r="B48" s="40"/>
      <c r="C48" s="41">
        <v>9</v>
      </c>
      <c r="D48" s="42">
        <v>9</v>
      </c>
      <c r="E48" s="43">
        <v>604600</v>
      </c>
      <c r="F48" s="44">
        <v>604600</v>
      </c>
      <c r="G48" s="45">
        <v>604600</v>
      </c>
      <c r="H48" s="45">
        <v>604600</v>
      </c>
      <c r="I48" s="45">
        <v>604600</v>
      </c>
      <c r="J48" s="46">
        <f t="shared" si="0"/>
        <v>0</v>
      </c>
      <c r="K48" s="46">
        <f t="shared" si="2"/>
        <v>0</v>
      </c>
    </row>
    <row r="49" spans="1:13" ht="15.75" x14ac:dyDescent="0.2">
      <c r="A49" s="73" t="s">
        <v>47</v>
      </c>
      <c r="B49" s="73"/>
      <c r="C49" s="33">
        <v>10</v>
      </c>
      <c r="D49" s="34">
        <v>0</v>
      </c>
      <c r="E49" s="35">
        <f>E50+E51+E52+E53</f>
        <v>50519293.529999994</v>
      </c>
      <c r="F49" s="36">
        <f>F50+F51+F52+F53</f>
        <v>52859863.369999997</v>
      </c>
      <c r="G49" s="37">
        <f>G50+G51+G52+G53</f>
        <v>130527440</v>
      </c>
      <c r="H49" s="37">
        <f>H50+H51+H52+H53</f>
        <v>128615840</v>
      </c>
      <c r="I49" s="37">
        <f>I50+I51+I52+I53</f>
        <v>128439540</v>
      </c>
      <c r="J49" s="38">
        <f t="shared" si="0"/>
        <v>-80008146.469999999</v>
      </c>
      <c r="K49" s="38">
        <f t="shared" si="2"/>
        <v>-77667576.629999995</v>
      </c>
    </row>
    <row r="50" spans="1:13" ht="15.75" x14ac:dyDescent="0.2">
      <c r="A50" s="39" t="s">
        <v>48</v>
      </c>
      <c r="B50" s="40"/>
      <c r="C50" s="41">
        <v>10</v>
      </c>
      <c r="D50" s="42">
        <v>1</v>
      </c>
      <c r="E50" s="43">
        <v>5913101.5199999996</v>
      </c>
      <c r="F50" s="44">
        <v>9337075</v>
      </c>
      <c r="G50" s="45">
        <v>8890200</v>
      </c>
      <c r="H50" s="45">
        <v>6802300</v>
      </c>
      <c r="I50" s="45">
        <v>6802300</v>
      </c>
      <c r="J50" s="46">
        <f t="shared" si="0"/>
        <v>-2977098.4800000004</v>
      </c>
      <c r="K50" s="46">
        <f t="shared" si="2"/>
        <v>446875</v>
      </c>
    </row>
    <row r="51" spans="1:13" ht="15.75" x14ac:dyDescent="0.2">
      <c r="A51" s="39" t="s">
        <v>49</v>
      </c>
      <c r="B51" s="40"/>
      <c r="C51" s="41">
        <v>10</v>
      </c>
      <c r="D51" s="42">
        <v>3</v>
      </c>
      <c r="E51" s="43">
        <v>11976178</v>
      </c>
      <c r="F51" s="44">
        <v>21447553.800000001</v>
      </c>
      <c r="G51" s="45">
        <v>97559740</v>
      </c>
      <c r="H51" s="45">
        <v>97559740</v>
      </c>
      <c r="I51" s="45">
        <v>97559740</v>
      </c>
      <c r="J51" s="46">
        <f t="shared" si="0"/>
        <v>-85583562</v>
      </c>
      <c r="K51" s="46">
        <f t="shared" si="2"/>
        <v>-76112186.200000003</v>
      </c>
    </row>
    <row r="52" spans="1:13" ht="15.75" x14ac:dyDescent="0.2">
      <c r="A52" s="39" t="s">
        <v>50</v>
      </c>
      <c r="B52" s="40"/>
      <c r="C52" s="41">
        <v>10</v>
      </c>
      <c r="D52" s="42">
        <v>4</v>
      </c>
      <c r="E52" s="43">
        <v>22899040</v>
      </c>
      <c r="F52" s="44">
        <v>14206000</v>
      </c>
      <c r="G52" s="45">
        <v>23010800</v>
      </c>
      <c r="H52" s="45">
        <v>23010800</v>
      </c>
      <c r="I52" s="45">
        <v>23010800</v>
      </c>
      <c r="J52" s="46">
        <f t="shared" si="0"/>
        <v>-111760</v>
      </c>
      <c r="K52" s="46">
        <f t="shared" si="2"/>
        <v>-8804800</v>
      </c>
    </row>
    <row r="53" spans="1:13" ht="31.5" x14ac:dyDescent="0.2">
      <c r="A53" s="39" t="s">
        <v>51</v>
      </c>
      <c r="B53" s="40"/>
      <c r="C53" s="41">
        <v>10</v>
      </c>
      <c r="D53" s="42">
        <v>6</v>
      </c>
      <c r="E53" s="43">
        <v>9730974.0099999998</v>
      </c>
      <c r="F53" s="44">
        <v>7869234.5700000003</v>
      </c>
      <c r="G53" s="45">
        <v>1066700</v>
      </c>
      <c r="H53" s="45">
        <v>1243000</v>
      </c>
      <c r="I53" s="45">
        <v>1066700</v>
      </c>
      <c r="J53" s="46">
        <f t="shared" si="0"/>
        <v>8664274.0099999998</v>
      </c>
      <c r="K53" s="46">
        <f t="shared" si="2"/>
        <v>6802534.5700000003</v>
      </c>
    </row>
    <row r="54" spans="1:13" ht="15.75" x14ac:dyDescent="0.2">
      <c r="A54" s="56" t="s">
        <v>52</v>
      </c>
      <c r="B54" s="57"/>
      <c r="C54" s="58">
        <v>11</v>
      </c>
      <c r="D54" s="58" t="s">
        <v>53</v>
      </c>
      <c r="E54" s="35">
        <f>E56+E58+E55+E57</f>
        <v>150165973.69999999</v>
      </c>
      <c r="F54" s="36">
        <f>F56+F58+F55+F57</f>
        <v>160137994.68000001</v>
      </c>
      <c r="G54" s="37">
        <f>G55+G56+G58+G57</f>
        <v>196145910</v>
      </c>
      <c r="H54" s="37">
        <f>H55+H56+H58+H57</f>
        <v>185285910</v>
      </c>
      <c r="I54" s="37">
        <f>I55+I56+I58+I57</f>
        <v>186398110</v>
      </c>
      <c r="J54" s="38">
        <f>E54-G54</f>
        <v>-45979936.300000012</v>
      </c>
      <c r="K54" s="38">
        <f t="shared" si="2"/>
        <v>-36007915.319999993</v>
      </c>
    </row>
    <row r="55" spans="1:13" ht="15.75" x14ac:dyDescent="0.2">
      <c r="A55" s="59" t="s">
        <v>54</v>
      </c>
      <c r="B55" s="60"/>
      <c r="C55" s="61" t="s">
        <v>55</v>
      </c>
      <c r="D55" s="61" t="s">
        <v>56</v>
      </c>
      <c r="E55" s="43">
        <v>50933726.960000001</v>
      </c>
      <c r="F55" s="62">
        <v>56991785.68</v>
      </c>
      <c r="G55" s="45">
        <v>76791460</v>
      </c>
      <c r="H55" s="45">
        <v>67286260</v>
      </c>
      <c r="I55" s="45">
        <v>67358060</v>
      </c>
      <c r="J55" s="46">
        <f t="shared" si="0"/>
        <v>-25857733.039999999</v>
      </c>
      <c r="K55" s="46">
        <f t="shared" si="2"/>
        <v>-19799674.32</v>
      </c>
    </row>
    <row r="56" spans="1:13" ht="15.75" x14ac:dyDescent="0.2">
      <c r="A56" s="59" t="s">
        <v>57</v>
      </c>
      <c r="B56" s="57"/>
      <c r="C56" s="61" t="s">
        <v>55</v>
      </c>
      <c r="D56" s="61" t="s">
        <v>58</v>
      </c>
      <c r="E56" s="43">
        <v>90919662</v>
      </c>
      <c r="F56" s="62">
        <v>95285209</v>
      </c>
      <c r="G56" s="45">
        <v>110920000</v>
      </c>
      <c r="H56" s="45">
        <v>109610500</v>
      </c>
      <c r="I56" s="45">
        <v>110628700</v>
      </c>
      <c r="J56" s="46">
        <f t="shared" si="0"/>
        <v>-20000338</v>
      </c>
      <c r="K56" s="46">
        <f t="shared" si="2"/>
        <v>-15634791</v>
      </c>
    </row>
    <row r="57" spans="1:13" ht="15.75" x14ac:dyDescent="0.2">
      <c r="A57" s="59" t="s">
        <v>59</v>
      </c>
      <c r="B57" s="57"/>
      <c r="C57" s="61" t="s">
        <v>55</v>
      </c>
      <c r="D57" s="61" t="s">
        <v>60</v>
      </c>
      <c r="E57" s="43">
        <v>1819000</v>
      </c>
      <c r="F57" s="62">
        <v>1946400</v>
      </c>
      <c r="G57" s="45">
        <v>1844550</v>
      </c>
      <c r="H57" s="45">
        <v>1844550</v>
      </c>
      <c r="I57" s="45">
        <v>1844550</v>
      </c>
      <c r="J57" s="46">
        <f t="shared" si="0"/>
        <v>-25550</v>
      </c>
      <c r="K57" s="46">
        <f t="shared" si="2"/>
        <v>101850</v>
      </c>
    </row>
    <row r="58" spans="1:13" ht="31.5" x14ac:dyDescent="0.2">
      <c r="A58" s="39" t="s">
        <v>61</v>
      </c>
      <c r="B58" s="60"/>
      <c r="C58" s="61" t="s">
        <v>55</v>
      </c>
      <c r="D58" s="61" t="s">
        <v>62</v>
      </c>
      <c r="E58" s="43">
        <v>6493584.7400000002</v>
      </c>
      <c r="F58" s="62">
        <v>5914600</v>
      </c>
      <c r="G58" s="45">
        <v>6589900</v>
      </c>
      <c r="H58" s="45">
        <v>6544600</v>
      </c>
      <c r="I58" s="45">
        <v>6566800</v>
      </c>
      <c r="J58" s="46">
        <f t="shared" si="0"/>
        <v>-96315.259999999776</v>
      </c>
      <c r="K58" s="46">
        <f t="shared" si="2"/>
        <v>-675300</v>
      </c>
    </row>
    <row r="59" spans="1:13" ht="20.25" customHeight="1" x14ac:dyDescent="0.2">
      <c r="A59" s="63" t="s">
        <v>63</v>
      </c>
      <c r="B59" s="64"/>
      <c r="C59" s="58">
        <v>12</v>
      </c>
      <c r="D59" s="58" t="s">
        <v>53</v>
      </c>
      <c r="E59" s="35">
        <f>E60</f>
        <v>25273382.309999999</v>
      </c>
      <c r="F59" s="36">
        <f>F60</f>
        <v>28762854.359999999</v>
      </c>
      <c r="G59" s="37">
        <f>G60</f>
        <v>28820700</v>
      </c>
      <c r="H59" s="37">
        <f>H60</f>
        <v>27017200</v>
      </c>
      <c r="I59" s="37">
        <f>I60</f>
        <v>27912200</v>
      </c>
      <c r="J59" s="38">
        <f t="shared" si="0"/>
        <v>-3547317.6900000013</v>
      </c>
      <c r="K59" s="38">
        <f t="shared" si="2"/>
        <v>-57845.640000000596</v>
      </c>
    </row>
    <row r="60" spans="1:13" ht="17.25" customHeight="1" x14ac:dyDescent="0.2">
      <c r="A60" s="59" t="s">
        <v>64</v>
      </c>
      <c r="B60" s="60"/>
      <c r="C60" s="61" t="s">
        <v>65</v>
      </c>
      <c r="D60" s="61" t="s">
        <v>58</v>
      </c>
      <c r="E60" s="43">
        <v>25273382.309999999</v>
      </c>
      <c r="F60" s="62">
        <v>28762854.359999999</v>
      </c>
      <c r="G60" s="45">
        <v>28820700</v>
      </c>
      <c r="H60" s="45">
        <v>27017200</v>
      </c>
      <c r="I60" s="45">
        <v>27912200</v>
      </c>
      <c r="J60" s="46">
        <f t="shared" si="0"/>
        <v>-3547317.6900000013</v>
      </c>
      <c r="K60" s="46">
        <f t="shared" si="2"/>
        <v>-57845.640000000596</v>
      </c>
    </row>
    <row r="61" spans="1:13" ht="34.5" customHeight="1" x14ac:dyDescent="0.2">
      <c r="A61" s="65" t="s">
        <v>66</v>
      </c>
      <c r="B61" s="57"/>
      <c r="C61" s="58" t="s">
        <v>67</v>
      </c>
      <c r="D61" s="58" t="s">
        <v>53</v>
      </c>
      <c r="E61" s="35">
        <f>E62</f>
        <v>191361.28</v>
      </c>
      <c r="F61" s="36">
        <f>F62</f>
        <v>239800</v>
      </c>
      <c r="G61" s="37">
        <f>G62</f>
        <v>229500</v>
      </c>
      <c r="H61" s="37">
        <f>H62</f>
        <v>243100</v>
      </c>
      <c r="I61" s="37">
        <f>I62</f>
        <v>251500</v>
      </c>
      <c r="J61" s="38">
        <f t="shared" si="0"/>
        <v>-38138.720000000001</v>
      </c>
      <c r="K61" s="38">
        <f t="shared" si="2"/>
        <v>10300</v>
      </c>
    </row>
    <row r="62" spans="1:13" ht="17.25" customHeight="1" x14ac:dyDescent="0.2">
      <c r="A62" s="47" t="s">
        <v>68</v>
      </c>
      <c r="B62" s="60"/>
      <c r="C62" s="61" t="s">
        <v>67</v>
      </c>
      <c r="D62" s="61" t="s">
        <v>56</v>
      </c>
      <c r="E62" s="43">
        <v>191361.28</v>
      </c>
      <c r="F62" s="62">
        <v>239800</v>
      </c>
      <c r="G62" s="45">
        <v>229500</v>
      </c>
      <c r="H62" s="45">
        <v>243100</v>
      </c>
      <c r="I62" s="45">
        <v>251500</v>
      </c>
      <c r="J62" s="46">
        <f t="shared" si="0"/>
        <v>-38138.720000000001</v>
      </c>
      <c r="K62" s="46">
        <f t="shared" si="2"/>
        <v>10300</v>
      </c>
    </row>
    <row r="63" spans="1:13" ht="47.25" x14ac:dyDescent="0.2">
      <c r="A63" s="48" t="s">
        <v>69</v>
      </c>
      <c r="B63" s="60"/>
      <c r="C63" s="66">
        <v>14</v>
      </c>
      <c r="D63" s="58" t="s">
        <v>53</v>
      </c>
      <c r="E63" s="35">
        <f>E64+E65</f>
        <v>215674038.34999999</v>
      </c>
      <c r="F63" s="36">
        <f>F64+F65</f>
        <v>213387276.01999998</v>
      </c>
      <c r="G63" s="37">
        <f>G64+G65</f>
        <v>217810200</v>
      </c>
      <c r="H63" s="37">
        <f>H64+H65</f>
        <v>191747200</v>
      </c>
      <c r="I63" s="37">
        <f>I64+I65</f>
        <v>200420400</v>
      </c>
      <c r="J63" s="38">
        <f t="shared" si="0"/>
        <v>-2136161.650000006</v>
      </c>
      <c r="K63" s="38">
        <f t="shared" si="2"/>
        <v>-4422923.9800000191</v>
      </c>
    </row>
    <row r="64" spans="1:13" ht="47.25" x14ac:dyDescent="0.2">
      <c r="A64" s="39" t="s">
        <v>70</v>
      </c>
      <c r="B64" s="60"/>
      <c r="C64" s="61">
        <v>14</v>
      </c>
      <c r="D64" s="61" t="s">
        <v>56</v>
      </c>
      <c r="E64" s="43">
        <v>140903900</v>
      </c>
      <c r="F64" s="62">
        <v>133474500</v>
      </c>
      <c r="G64" s="45">
        <v>134226500</v>
      </c>
      <c r="H64" s="45">
        <v>132511200</v>
      </c>
      <c r="I64" s="45">
        <v>134289100</v>
      </c>
      <c r="J64" s="46">
        <f t="shared" si="0"/>
        <v>6677400</v>
      </c>
      <c r="K64" s="46">
        <f t="shared" si="2"/>
        <v>-752000</v>
      </c>
      <c r="M64" s="1" t="s">
        <v>71</v>
      </c>
    </row>
    <row r="65" spans="1:11" ht="31.5" x14ac:dyDescent="0.2">
      <c r="A65" s="67" t="s">
        <v>72</v>
      </c>
      <c r="B65" s="60"/>
      <c r="C65" s="61" t="s">
        <v>73</v>
      </c>
      <c r="D65" s="61" t="s">
        <v>60</v>
      </c>
      <c r="E65" s="43">
        <v>74770138.349999994</v>
      </c>
      <c r="F65" s="62">
        <v>79912776.019999996</v>
      </c>
      <c r="G65" s="45">
        <v>83583700</v>
      </c>
      <c r="H65" s="45">
        <v>59236000</v>
      </c>
      <c r="I65" s="45">
        <v>66131300</v>
      </c>
      <c r="J65" s="46">
        <f t="shared" si="0"/>
        <v>-8813561.650000006</v>
      </c>
      <c r="K65" s="46">
        <f t="shared" si="2"/>
        <v>-3670923.9800000042</v>
      </c>
    </row>
    <row r="66" spans="1:11" ht="15.75" customHeight="1" x14ac:dyDescent="0.25">
      <c r="A66" s="68" t="s">
        <v>74</v>
      </c>
      <c r="B66" s="69"/>
      <c r="C66" s="70"/>
      <c r="D66" s="70"/>
      <c r="E66" s="35">
        <f>E8+E17+E19+E24++E31+E36+E38+E44+E49+E54+E59+E63+E61+E47</f>
        <v>6475841488.8900003</v>
      </c>
      <c r="F66" s="71">
        <f>F8+F17+F19+F24+F31+F36+F38+F44+F47+F49+F54+F59+F61+F63</f>
        <v>5867131126</v>
      </c>
      <c r="G66" s="37">
        <f>G63+G61+G59+G54+G49+G47+G44+G38+G36+G31+G24+G19+G17+G8</f>
        <v>5690313400</v>
      </c>
      <c r="H66" s="37">
        <f>H63+H61+H59+H54+H49+H47+H44+H38+H36+H31+H24+H19+H17+H8</f>
        <v>5090513700</v>
      </c>
      <c r="I66" s="37">
        <f>I63+I61+I59+I54+I49+I47+I44+I38+I36+I31+I24+I19+I17+I8</f>
        <v>5175031000</v>
      </c>
      <c r="J66" s="38">
        <f>G66-E66</f>
        <v>-785528088.89000034</v>
      </c>
      <c r="K66" s="38">
        <f>G66-F66</f>
        <v>-176817726</v>
      </c>
    </row>
    <row r="67" spans="1:11" x14ac:dyDescent="0.2">
      <c r="F67" s="14"/>
      <c r="H67" s="14"/>
      <c r="I67" s="14"/>
      <c r="J67" s="72"/>
      <c r="K67" s="72"/>
    </row>
    <row r="68" spans="1:11" x14ac:dyDescent="0.2">
      <c r="F68" s="14"/>
      <c r="G68" s="14"/>
      <c r="H68" s="14"/>
      <c r="I68" s="14"/>
    </row>
    <row r="69" spans="1:11" x14ac:dyDescent="0.2">
      <c r="A69" s="74" t="s">
        <v>75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</row>
    <row r="71" spans="1:11" ht="68.25" hidden="1" customHeight="1" x14ac:dyDescent="0.3">
      <c r="A71" s="15" t="s">
        <v>76</v>
      </c>
      <c r="B71" s="16"/>
      <c r="C71" s="16"/>
      <c r="D71" s="16"/>
      <c r="E71" s="17"/>
      <c r="F71" s="17"/>
      <c r="G71" s="18" t="s">
        <v>77</v>
      </c>
      <c r="H71" s="18" t="s">
        <v>78</v>
      </c>
      <c r="I71" s="18" t="s">
        <v>79</v>
      </c>
    </row>
    <row r="72" spans="1:11" ht="18.75" hidden="1" x14ac:dyDescent="0.3">
      <c r="A72" s="19"/>
      <c r="B72" s="20"/>
      <c r="C72" s="20"/>
      <c r="D72" s="20"/>
      <c r="E72" s="21"/>
      <c r="F72" s="21"/>
      <c r="G72" s="22">
        <f>G38+G44+G49+G54+G47</f>
        <v>3400948620</v>
      </c>
      <c r="H72" s="22">
        <f>H38+H44+H49+H54+H47</f>
        <v>3206705310</v>
      </c>
      <c r="I72" s="22">
        <f>I38+I44+I49+I54+I47</f>
        <v>3204904710</v>
      </c>
    </row>
    <row r="73" spans="1:11" ht="18.75" x14ac:dyDescent="0.3">
      <c r="A73" s="75"/>
      <c r="B73" s="75"/>
      <c r="C73" s="75"/>
      <c r="D73" s="75"/>
      <c r="E73" s="75"/>
      <c r="F73" s="75"/>
      <c r="G73" s="75"/>
      <c r="H73" s="75"/>
      <c r="I73" s="75"/>
    </row>
  </sheetData>
  <mergeCells count="14">
    <mergeCell ref="C1:I1"/>
    <mergeCell ref="A3:K3"/>
    <mergeCell ref="A4:I4"/>
    <mergeCell ref="I5:K5"/>
    <mergeCell ref="A8:B8"/>
    <mergeCell ref="A44:B44"/>
    <mergeCell ref="A49:B49"/>
    <mergeCell ref="A69:K69"/>
    <mergeCell ref="A73:I73"/>
    <mergeCell ref="A19:B19"/>
    <mergeCell ref="A24:B24"/>
    <mergeCell ref="A31:B31"/>
    <mergeCell ref="A36:B36"/>
    <mergeCell ref="A38:B38"/>
  </mergeCells>
  <pageMargins left="1.1023622047244095" right="0.59055118110236227" top="0.98425196850393704" bottom="0.78740157480314965" header="0.51181102362204722" footer="0.51181102362204722"/>
  <pageSetup paperSize="9" scale="65" fitToHeight="0" orientation="landscape" r:id="rId1"/>
  <headerFooter differentFirst="1">
    <oddHeader>&amp;C&amp;P</oddHeader>
  </headerFooter>
  <rowBreaks count="1" manualBreakCount="1">
    <brk id="7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№4</vt:lpstr>
      <vt:lpstr>'Приложение №4'!Print_Titles</vt:lpstr>
      <vt:lpstr>'Приложение №4'!Заголовки_для_печати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1</cp:revision>
  <cp:lastPrinted>2025-11-17T03:48:27Z</cp:lastPrinted>
  <dcterms:created xsi:type="dcterms:W3CDTF">2015-11-09T09:59:19Z</dcterms:created>
  <dcterms:modified xsi:type="dcterms:W3CDTF">2025-11-18T11:58:12Z</dcterms:modified>
</cp:coreProperties>
</file>